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120" firstSheet="1" activeTab="1"/>
  </bookViews>
  <sheets>
    <sheet name="kategóriák" sheetId="1" r:id="rId1"/>
    <sheet name="abszolut" sheetId="2" r:id="rId2"/>
    <sheet name="absz.ffi" sheetId="3" r:id="rId3"/>
    <sheet name="absz.női" sheetId="4" r:id="rId4"/>
    <sheet name="korcs.ffi" sheetId="5" r:id="rId5"/>
    <sheet name="korcs.női" sheetId="6" r:id="rId6"/>
    <sheet name="váltók" sheetId="7" r:id="rId7"/>
  </sheets>
  <definedNames>
    <definedName name="_xlnm.Print_Titles" localSheetId="1">'abszolut'!$1:$2</definedName>
    <definedName name="_xlnm.Print_Titles" localSheetId="6">'váltók'!$1:$2</definedName>
  </definedNames>
  <calcPr fullCalcOnLoad="1"/>
</workbook>
</file>

<file path=xl/sharedStrings.xml><?xml version="1.0" encoding="utf-8"?>
<sst xmlns="http://schemas.openxmlformats.org/spreadsheetml/2006/main" count="885" uniqueCount="189">
  <si>
    <t>név</t>
  </si>
  <si>
    <t>egyesület</t>
  </si>
  <si>
    <t>szül.év</t>
  </si>
  <si>
    <t>nem</t>
  </si>
  <si>
    <t>f</t>
  </si>
  <si>
    <t>Lázár Miklós</t>
  </si>
  <si>
    <t>Budapest</t>
  </si>
  <si>
    <t>Forgács Gyula</t>
  </si>
  <si>
    <t>BKV Előre SC</t>
  </si>
  <si>
    <t>TRI-CO TC</t>
  </si>
  <si>
    <t>Ács László</t>
  </si>
  <si>
    <t>Molnár Ferenc</t>
  </si>
  <si>
    <t>Győrújbarát</t>
  </si>
  <si>
    <t>Cseh Tibor</t>
  </si>
  <si>
    <t>Győr</t>
  </si>
  <si>
    <t>Kugler Ferenc</t>
  </si>
  <si>
    <t>ÉPP-ITT</t>
  </si>
  <si>
    <t>Széchenyi FSC</t>
  </si>
  <si>
    <t>Bogdán András</t>
  </si>
  <si>
    <t>Deregi László</t>
  </si>
  <si>
    <t>Szebeni Endre</t>
  </si>
  <si>
    <t>Csépiné Zsolnai Katalin</t>
  </si>
  <si>
    <t>n</t>
  </si>
  <si>
    <t>Soós Jenő</t>
  </si>
  <si>
    <t>kat_segéd</t>
  </si>
  <si>
    <t>kategória</t>
  </si>
  <si>
    <t>SN1</t>
  </si>
  <si>
    <t>SN2</t>
  </si>
  <si>
    <t>SF6</t>
  </si>
  <si>
    <t>SF5</t>
  </si>
  <si>
    <t>SF4</t>
  </si>
  <si>
    <t>SF3</t>
  </si>
  <si>
    <t>SF2</t>
  </si>
  <si>
    <t>SF1</t>
  </si>
  <si>
    <t>SN6</t>
  </si>
  <si>
    <t>SN5</t>
  </si>
  <si>
    <t>SN4</t>
  </si>
  <si>
    <t>SN3</t>
  </si>
  <si>
    <t>Összidő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</si>
  <si>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</si>
  <si>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</si>
  <si>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</si>
  <si>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</si>
  <si>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</si>
  <si>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</si>
  <si>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</si>
  <si>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</si>
  <si>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</si>
  <si>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</si>
  <si>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</si>
  <si>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</si>
  <si>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</si>
  <si>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</si>
  <si>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</si>
  <si>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</si>
  <si>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</si>
  <si>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</si>
  <si>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</si>
  <si>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</si>
  <si>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</si>
  <si>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</si>
  <si>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</si>
  <si>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</si>
  <si>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</si>
  <si>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</si>
  <si>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</si>
  <si>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</si>
  <si>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</si>
  <si>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</si>
  <si>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</si>
  <si>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</si>
  <si>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</si>
  <si>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</si>
  <si>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</si>
  <si>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</si>
  <si>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</si>
  <si>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</si>
  <si>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</si>
  <si>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</si>
  <si>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</si>
  <si>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</si>
  <si>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</si>
  <si>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</si>
  <si>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</si>
  <si>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helyezés</t>
  </si>
  <si>
    <t>Palágyi Zsolt</t>
  </si>
  <si>
    <t>Horváth Attila</t>
  </si>
  <si>
    <t>Kárász Pál</t>
  </si>
  <si>
    <t>Zalatriatlon</t>
  </si>
  <si>
    <t>Déri Miklós</t>
  </si>
  <si>
    <t>Horváth Tivadar</t>
  </si>
  <si>
    <t>Csorna</t>
  </si>
  <si>
    <t>Galambosné Posgay Klára</t>
  </si>
  <si>
    <t>Szüts Miklós</t>
  </si>
  <si>
    <t>TRIATÁD</t>
  </si>
  <si>
    <t>Szüts Miklósné</t>
  </si>
  <si>
    <t>MAFC-Triatlon</t>
  </si>
  <si>
    <t>Técsőy István</t>
  </si>
  <si>
    <t>Mráz István</t>
  </si>
  <si>
    <t>Budaörsi TRI Klub</t>
  </si>
  <si>
    <t>Budafoki TRI Klub</t>
  </si>
  <si>
    <t>Révai DSK</t>
  </si>
  <si>
    <t>Dr. Bogdán Gábor</t>
  </si>
  <si>
    <t>Stummer János</t>
  </si>
  <si>
    <t>Gasztonyi Ferenc</t>
  </si>
  <si>
    <t>Budai XI SE</t>
  </si>
  <si>
    <t>Lendvai Judit</t>
  </si>
  <si>
    <t>Gyulai László</t>
  </si>
  <si>
    <t>Rózsavölgyi József</t>
  </si>
  <si>
    <t>Márczé Ferenc</t>
  </si>
  <si>
    <t>Győri Futóklub</t>
  </si>
  <si>
    <t>Futás</t>
  </si>
  <si>
    <t>Kerékpár</t>
  </si>
  <si>
    <t>46.</t>
  </si>
  <si>
    <t>47.</t>
  </si>
  <si>
    <t>48.</t>
  </si>
  <si>
    <t>49.</t>
  </si>
  <si>
    <t>SN7</t>
  </si>
  <si>
    <t>SF7</t>
  </si>
  <si>
    <t>Futás+Ker.</t>
  </si>
  <si>
    <t>Úszás</t>
  </si>
  <si>
    <t>idő</t>
  </si>
  <si>
    <t>hely.</t>
  </si>
  <si>
    <t>kat.</t>
  </si>
  <si>
    <t>rsz</t>
  </si>
  <si>
    <t>rsz.</t>
  </si>
  <si>
    <t>Kunfalvi András</t>
  </si>
  <si>
    <t>TVK Mali</t>
  </si>
  <si>
    <t>UTE</t>
  </si>
  <si>
    <t>Kubica János</t>
  </si>
  <si>
    <t>Komárno</t>
  </si>
  <si>
    <t>Horváth József</t>
  </si>
  <si>
    <t>Bogdán Miklós</t>
  </si>
  <si>
    <t>Felcsút</t>
  </si>
  <si>
    <t>Lipták Dezső</t>
  </si>
  <si>
    <t>Szabó Károly</t>
  </si>
  <si>
    <t>Alasztics Gyula</t>
  </si>
  <si>
    <t>Dr. Rónay Ferenc</t>
  </si>
  <si>
    <t>Vizisport SE</t>
  </si>
  <si>
    <t>Molnárné Varga Szilvia</t>
  </si>
  <si>
    <t>Mogyoród</t>
  </si>
  <si>
    <t>Batár Gábor</t>
  </si>
  <si>
    <t>Borbély Károly</t>
  </si>
  <si>
    <t>Szabó Beatrix</t>
  </si>
  <si>
    <t>Novákné Cseszregi Henriett</t>
  </si>
  <si>
    <t>Dunakeszi</t>
  </si>
  <si>
    <t>Dr. Balla Beáta</t>
  </si>
  <si>
    <t>Rákóczi Zsuzsanna</t>
  </si>
  <si>
    <t>Vass Sándor</t>
  </si>
  <si>
    <t>Vajda Anna</t>
  </si>
  <si>
    <t>Németh Mária</t>
  </si>
  <si>
    <t>Ambus Alexander</t>
  </si>
  <si>
    <t>Pál József</t>
  </si>
  <si>
    <t>Benedek János</t>
  </si>
  <si>
    <t>Adorján András</t>
  </si>
  <si>
    <t>Márki József</t>
  </si>
  <si>
    <t>Dobák Péter</t>
  </si>
  <si>
    <t>Kulcsi Evezős SE</t>
  </si>
  <si>
    <t>Fröhlich Henrik</t>
  </si>
  <si>
    <t>Anonym SE</t>
  </si>
  <si>
    <t>f1961</t>
  </si>
  <si>
    <t>f1956</t>
  </si>
  <si>
    <t>f1951</t>
  </si>
  <si>
    <t>f1946</t>
  </si>
  <si>
    <t>f1941</t>
  </si>
  <si>
    <t>f1936</t>
  </si>
  <si>
    <t>f1902</t>
  </si>
  <si>
    <t>n1971</t>
  </si>
  <si>
    <t>n1966</t>
  </si>
  <si>
    <t>n1961</t>
  </si>
  <si>
    <t>n1956</t>
  </si>
  <si>
    <t>n1951</t>
  </si>
  <si>
    <t>n1946</t>
  </si>
  <si>
    <t>n1941</t>
  </si>
  <si>
    <t>DNF</t>
  </si>
  <si>
    <t>SAL</t>
  </si>
  <si>
    <t>Összeállítások:</t>
  </si>
  <si>
    <t>SAL:</t>
  </si>
  <si>
    <t>Dr. Zakariás Géza</t>
  </si>
  <si>
    <t>Földing Ottó</t>
  </si>
  <si>
    <t>TÉTE</t>
  </si>
  <si>
    <t>TÉTE:</t>
  </si>
  <si>
    <t>Kifer Antal</t>
  </si>
  <si>
    <t>ŐSZIKÉK:</t>
  </si>
  <si>
    <t>Lázárné Grőts Hortenzia</t>
  </si>
  <si>
    <t>Brüll Krisztina</t>
  </si>
  <si>
    <t>Forgácsné Boros Erzsébet</t>
  </si>
  <si>
    <t>ŐSZIKÉK</t>
  </si>
  <si>
    <t>Fügi Andrea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</si>
</sst>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</numFmts>
  <fonts count="8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1" fontId="2" fillId="0" borderId="1" xfId="0" applyNumberFormat="1" applyFont="1" applyBorder="1" applyAlignment="1">
      <alignment horizontal="center"/>
    </xf>
    <xf numFmtId="21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1" fontId="0" fillId="0" borderId="0" xfId="0" applyNumberFormat="1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/>
    </xf>
    <xf numFmtId="21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1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21" fontId="1" fillId="0" borderId="2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/>
    </xf>
    <xf numFmtId="21" fontId="1" fillId="0" borderId="0" xfId="0" applyNumberFormat="1" applyFont="1" applyFill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166</v>
      </c>
      <c r="B1" t="s">
        <v>118</v>
      </c>
    </row>
    <row r="2" spans="1:2" ht="12.75">
      <c r="A2" t="s">
        <v>165</v>
      </c>
      <c r="B2" t="s">
        <v>28</v>
      </c>
    </row>
    <row r="3" spans="1:2" ht="12.75">
      <c r="A3" t="s">
        <v>164</v>
      </c>
      <c r="B3" t="s">
        <v>29</v>
      </c>
    </row>
    <row r="4" spans="1:2" ht="12.75">
      <c r="A4" t="s">
        <v>163</v>
      </c>
      <c r="B4" t="s">
        <v>30</v>
      </c>
    </row>
    <row r="5" spans="1:2" ht="12.75">
      <c r="A5" t="s">
        <v>162</v>
      </c>
      <c r="B5" t="s">
        <v>31</v>
      </c>
    </row>
    <row r="6" spans="1:2" ht="12.75">
      <c r="A6" t="s">
        <v>161</v>
      </c>
      <c r="B6" t="s">
        <v>32</v>
      </c>
    </row>
    <row r="7" spans="1:2" ht="12.75">
      <c r="A7" t="s">
        <v>160</v>
      </c>
      <c r="B7" t="s">
        <v>33</v>
      </c>
    </row>
    <row r="8" spans="1:2" ht="12.75">
      <c r="A8" t="s">
        <v>173</v>
      </c>
      <c r="B8" t="s">
        <v>117</v>
      </c>
    </row>
    <row r="9" spans="1:2" ht="12.75">
      <c r="A9" t="s">
        <v>172</v>
      </c>
      <c r="B9" t="s">
        <v>34</v>
      </c>
    </row>
    <row r="10" spans="1:2" ht="12.75">
      <c r="A10" t="s">
        <v>171</v>
      </c>
      <c r="B10" t="s">
        <v>35</v>
      </c>
    </row>
    <row r="11" spans="1:2" ht="12.75">
      <c r="A11" t="s">
        <v>170</v>
      </c>
      <c r="B11" t="s">
        <v>36</v>
      </c>
    </row>
    <row r="12" spans="1:2" ht="12.75">
      <c r="A12" t="s">
        <v>169</v>
      </c>
      <c r="B12" t="s">
        <v>37</v>
      </c>
    </row>
    <row r="13" spans="1:2" ht="12.75">
      <c r="A13" t="s">
        <v>168</v>
      </c>
      <c r="B13" t="s">
        <v>27</v>
      </c>
    </row>
    <row r="14" spans="1:2" ht="12.75">
      <c r="A14" t="s">
        <v>167</v>
      </c>
      <c r="B14" t="s">
        <v>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workbookViewId="0" topLeftCell="A1">
      <selection activeCell="E1" sqref="E1:E2"/>
    </sheetView>
  </sheetViews>
  <sheetFormatPr defaultColWidth="9.140625" defaultRowHeight="12.75" outlineLevelCol="1"/>
  <cols>
    <col min="1" max="1" width="5.7109375" style="15" customWidth="1"/>
    <col min="2" max="2" width="4.421875" style="3" bestFit="1" customWidth="1"/>
    <col min="3" max="3" width="27.421875" style="3" bestFit="1" customWidth="1"/>
    <col min="4" max="4" width="5.28125" style="2" bestFit="1" customWidth="1"/>
    <col min="5" max="5" width="18.140625" style="3" bestFit="1" customWidth="1"/>
    <col min="6" max="6" width="8.28125" style="2" bestFit="1" customWidth="1"/>
    <col min="7" max="7" width="11.421875" style="3" hidden="1" customWidth="1" outlineLevel="1"/>
    <col min="8" max="8" width="5.00390625" style="2" bestFit="1" customWidth="1" collapsed="1"/>
    <col min="9" max="9" width="7.8515625" style="2" bestFit="1" customWidth="1"/>
    <col min="10" max="10" width="5.7109375" style="2" bestFit="1" customWidth="1"/>
    <col min="11" max="11" width="7.8515625" style="2" bestFit="1" customWidth="1"/>
    <col min="12" max="12" width="5.7109375" style="2" bestFit="1" customWidth="1"/>
    <col min="13" max="13" width="10.00390625" style="2" bestFit="1" customWidth="1"/>
    <col min="14" max="14" width="5.7109375" style="2" bestFit="1" customWidth="1"/>
    <col min="15" max="15" width="10.00390625" style="2" bestFit="1" customWidth="1"/>
    <col min="16" max="16" width="5.7109375" style="2" customWidth="1"/>
    <col min="17" max="17" width="9.28125" style="6" bestFit="1" customWidth="1"/>
    <col min="18" max="16384" width="9.140625" style="3" customWidth="1"/>
  </cols>
  <sheetData>
    <row r="1" spans="1:17" s="2" customFormat="1" ht="20.25" customHeight="1">
      <c r="A1" s="48" t="s">
        <v>122</v>
      </c>
      <c r="B1" s="48" t="s">
        <v>124</v>
      </c>
      <c r="C1" s="48" t="s">
        <v>0</v>
      </c>
      <c r="D1" s="48" t="s">
        <v>3</v>
      </c>
      <c r="E1" s="48" t="s">
        <v>1</v>
      </c>
      <c r="F1" s="48" t="s">
        <v>2</v>
      </c>
      <c r="G1" s="22" t="s">
        <v>24</v>
      </c>
      <c r="H1" s="48" t="s">
        <v>123</v>
      </c>
      <c r="I1" s="47" t="s">
        <v>111</v>
      </c>
      <c r="J1" s="47"/>
      <c r="K1" s="47" t="s">
        <v>119</v>
      </c>
      <c r="L1" s="47"/>
      <c r="M1" s="47" t="s">
        <v>112</v>
      </c>
      <c r="N1" s="47"/>
      <c r="O1" s="47" t="s">
        <v>120</v>
      </c>
      <c r="P1" s="47"/>
      <c r="Q1" s="17" t="s">
        <v>38</v>
      </c>
    </row>
    <row r="2" spans="1:17" s="2" customFormat="1" ht="18.75" customHeight="1">
      <c r="A2" s="49"/>
      <c r="B2" s="49"/>
      <c r="C2" s="49"/>
      <c r="D2" s="49"/>
      <c r="E2" s="49"/>
      <c r="F2" s="49"/>
      <c r="G2" s="22"/>
      <c r="H2" s="49"/>
      <c r="I2" s="16" t="s">
        <v>121</v>
      </c>
      <c r="J2" s="16" t="s">
        <v>122</v>
      </c>
      <c r="K2" s="16" t="s">
        <v>121</v>
      </c>
      <c r="L2" s="16" t="s">
        <v>122</v>
      </c>
      <c r="M2" s="16" t="s">
        <v>121</v>
      </c>
      <c r="N2" s="16" t="s">
        <v>122</v>
      </c>
      <c r="O2" s="16" t="s">
        <v>121</v>
      </c>
      <c r="P2" s="16" t="s">
        <v>122</v>
      </c>
      <c r="Q2" s="17"/>
    </row>
    <row r="3" spans="1:17" ht="14.25">
      <c r="A3" s="15" t="s">
        <v>39</v>
      </c>
      <c r="B3" s="3">
        <v>174</v>
      </c>
      <c r="C3" s="3" t="s">
        <v>10</v>
      </c>
      <c r="D3" s="3" t="s">
        <v>4</v>
      </c>
      <c r="E3" s="3" t="s">
        <v>9</v>
      </c>
      <c r="F3" s="3">
        <v>1961</v>
      </c>
      <c r="G3" s="18" t="str">
        <f aca="true" t="shared" si="0" ref="G3:G53">CONCATENATE(D3,F3)</f>
        <v>f1961</v>
      </c>
      <c r="H3" s="19" t="str">
        <f>VLOOKUP(G3,kategóriák!A$1:B$14,2,TRUE)</f>
        <v>SF1</v>
      </c>
      <c r="I3" s="20">
        <v>0.007627314814814815</v>
      </c>
      <c r="J3" s="21">
        <f>RANK(I3,I$3:I$53,1)</f>
        <v>1</v>
      </c>
      <c r="K3" s="20">
        <v>0.030185185185185186</v>
      </c>
      <c r="L3" s="21">
        <f aca="true" t="shared" si="1" ref="L3:L34">RANK(K3,K$3:K$53,1)</f>
        <v>1</v>
      </c>
      <c r="M3" s="20">
        <f aca="true" t="shared" si="2" ref="M3:M51">K3-I3</f>
        <v>0.02255787037037037</v>
      </c>
      <c r="N3" s="21">
        <f aca="true" t="shared" si="3" ref="N3:N34">RANK(M3,M$3:M$53,1)</f>
        <v>3</v>
      </c>
      <c r="O3" s="20">
        <f aca="true" t="shared" si="4" ref="O3:O51">Q3-K3</f>
        <v>0.003506944444444441</v>
      </c>
      <c r="P3" s="21">
        <f aca="true" t="shared" si="5" ref="P3:P34">RANK(O3,O$3:O$53,1)</f>
        <v>4</v>
      </c>
      <c r="Q3" s="20">
        <v>0.03369212962962963</v>
      </c>
    </row>
    <row r="4" spans="1:17" ht="14.25">
      <c r="A4" s="15" t="s">
        <v>40</v>
      </c>
      <c r="B4" s="3">
        <v>115</v>
      </c>
      <c r="C4" s="3" t="s">
        <v>141</v>
      </c>
      <c r="D4" s="3" t="s">
        <v>4</v>
      </c>
      <c r="E4" s="3" t="s">
        <v>96</v>
      </c>
      <c r="F4" s="3">
        <v>1964</v>
      </c>
      <c r="G4" s="18" t="str">
        <f t="shared" si="0"/>
        <v>f1964</v>
      </c>
      <c r="H4" s="19" t="str">
        <f>VLOOKUP(G4,kategóriák!A$1:B$14,2,TRUE)</f>
        <v>SF1</v>
      </c>
      <c r="I4" s="20">
        <v>0.008391203703703705</v>
      </c>
      <c r="J4" s="21">
        <f aca="true" t="shared" si="6" ref="J4:J53">RANK(I4,I$3:I$53,1)</f>
        <v>9</v>
      </c>
      <c r="K4" s="20">
        <v>0.030555555555555555</v>
      </c>
      <c r="L4" s="21">
        <f t="shared" si="1"/>
        <v>2</v>
      </c>
      <c r="M4" s="20">
        <f t="shared" si="2"/>
        <v>0.022164351851851852</v>
      </c>
      <c r="N4" s="21">
        <f t="shared" si="3"/>
        <v>1</v>
      </c>
      <c r="O4" s="20">
        <f t="shared" si="4"/>
        <v>0.003240740740740742</v>
      </c>
      <c r="P4" s="21">
        <f t="shared" si="5"/>
        <v>2</v>
      </c>
      <c r="Q4" s="20">
        <v>0.033796296296296297</v>
      </c>
    </row>
    <row r="5" spans="1:17" ht="14.25">
      <c r="A5" s="15" t="s">
        <v>41</v>
      </c>
      <c r="B5" s="3">
        <v>123</v>
      </c>
      <c r="C5" s="3" t="s">
        <v>89</v>
      </c>
      <c r="D5" s="3" t="s">
        <v>4</v>
      </c>
      <c r="E5" s="3" t="s">
        <v>88</v>
      </c>
      <c r="F5" s="3">
        <v>1957</v>
      </c>
      <c r="G5" s="18" t="str">
        <f t="shared" si="0"/>
        <v>f1957</v>
      </c>
      <c r="H5" s="19" t="str">
        <f>VLOOKUP(G5,kategóriák!A$1:B$14,2,TRUE)</f>
        <v>SF2</v>
      </c>
      <c r="I5" s="20">
        <v>0.007916666666666667</v>
      </c>
      <c r="J5" s="21">
        <f t="shared" si="6"/>
        <v>5</v>
      </c>
      <c r="K5" s="20">
        <v>0.030648148148148147</v>
      </c>
      <c r="L5" s="21">
        <f t="shared" si="1"/>
        <v>3</v>
      </c>
      <c r="M5" s="20">
        <f t="shared" si="2"/>
        <v>0.022731481481481478</v>
      </c>
      <c r="N5" s="21">
        <f t="shared" si="3"/>
        <v>6</v>
      </c>
      <c r="O5" s="20">
        <f t="shared" si="4"/>
        <v>0.00391203703703704</v>
      </c>
      <c r="P5" s="21">
        <f t="shared" si="5"/>
        <v>7</v>
      </c>
      <c r="Q5" s="20">
        <v>0.03456018518518519</v>
      </c>
    </row>
    <row r="6" spans="1:17" ht="14.25">
      <c r="A6" s="15" t="s">
        <v>42</v>
      </c>
      <c r="B6" s="3">
        <v>206</v>
      </c>
      <c r="C6" s="3" t="s">
        <v>92</v>
      </c>
      <c r="D6" s="3" t="s">
        <v>22</v>
      </c>
      <c r="E6" s="3" t="s">
        <v>138</v>
      </c>
      <c r="F6" s="3">
        <v>1965</v>
      </c>
      <c r="G6" s="18" t="str">
        <f t="shared" si="0"/>
        <v>n1965</v>
      </c>
      <c r="H6" s="19" t="str">
        <f>VLOOKUP(G6,kategóriák!A$1:B$14,2,TRUE)</f>
        <v>SN3</v>
      </c>
      <c r="I6" s="20">
        <v>0.008449074074074074</v>
      </c>
      <c r="J6" s="21">
        <f t="shared" si="6"/>
        <v>10</v>
      </c>
      <c r="K6" s="20">
        <v>0.031574074074074074</v>
      </c>
      <c r="L6" s="21">
        <f t="shared" si="1"/>
        <v>5</v>
      </c>
      <c r="M6" s="20">
        <f t="shared" si="2"/>
        <v>0.023125</v>
      </c>
      <c r="N6" s="21">
        <f t="shared" si="3"/>
        <v>10</v>
      </c>
      <c r="O6" s="20">
        <f t="shared" si="4"/>
        <v>0.003113425925925929</v>
      </c>
      <c r="P6" s="21">
        <f t="shared" si="5"/>
        <v>1</v>
      </c>
      <c r="Q6" s="20">
        <v>0.0346875</v>
      </c>
    </row>
    <row r="7" spans="1:17" ht="14.25">
      <c r="A7" s="15" t="s">
        <v>43</v>
      </c>
      <c r="B7" s="3">
        <v>121</v>
      </c>
      <c r="C7" s="3" t="s">
        <v>152</v>
      </c>
      <c r="D7" s="3" t="s">
        <v>4</v>
      </c>
      <c r="E7" s="3" t="s">
        <v>128</v>
      </c>
      <c r="F7" s="3">
        <v>1957</v>
      </c>
      <c r="G7" s="18" t="str">
        <f t="shared" si="0"/>
        <v>f1957</v>
      </c>
      <c r="H7" s="19" t="str">
        <f>VLOOKUP(G7,kategóriák!A$1:B$14,2,TRUE)</f>
        <v>SF2</v>
      </c>
      <c r="I7" s="20">
        <v>0.009421296296296296</v>
      </c>
      <c r="J7" s="21">
        <f t="shared" si="6"/>
        <v>29</v>
      </c>
      <c r="K7" s="20">
        <v>0.03203703703703704</v>
      </c>
      <c r="L7" s="21">
        <f t="shared" si="1"/>
        <v>12</v>
      </c>
      <c r="M7" s="20">
        <f t="shared" si="2"/>
        <v>0.022615740740740742</v>
      </c>
      <c r="N7" s="21">
        <f t="shared" si="3"/>
        <v>5</v>
      </c>
      <c r="O7" s="20">
        <f t="shared" si="4"/>
        <v>0.0033796296296296283</v>
      </c>
      <c r="P7" s="21">
        <f t="shared" si="5"/>
        <v>3</v>
      </c>
      <c r="Q7" s="20">
        <v>0.035416666666666666</v>
      </c>
    </row>
    <row r="8" spans="1:17" ht="14.25">
      <c r="A8" s="15" t="s">
        <v>44</v>
      </c>
      <c r="B8" s="3">
        <v>112</v>
      </c>
      <c r="C8" s="3" t="s">
        <v>5</v>
      </c>
      <c r="D8" s="3" t="s">
        <v>4</v>
      </c>
      <c r="E8" s="3" t="s">
        <v>8</v>
      </c>
      <c r="F8" s="3">
        <v>1954</v>
      </c>
      <c r="G8" s="18" t="str">
        <f t="shared" si="0"/>
        <v>f1954</v>
      </c>
      <c r="H8" s="19" t="str">
        <f>VLOOKUP(G8,kategóriák!A$1:B$14,2,TRUE)</f>
        <v>SF3</v>
      </c>
      <c r="I8" s="20">
        <v>0.008842592592592591</v>
      </c>
      <c r="J8" s="21">
        <f t="shared" si="6"/>
        <v>17</v>
      </c>
      <c r="K8" s="20">
        <v>0.031608796296296295</v>
      </c>
      <c r="L8" s="21">
        <f t="shared" si="1"/>
        <v>7</v>
      </c>
      <c r="M8" s="20">
        <f t="shared" si="2"/>
        <v>0.022766203703703705</v>
      </c>
      <c r="N8" s="21">
        <f t="shared" si="3"/>
        <v>7</v>
      </c>
      <c r="O8" s="20">
        <f t="shared" si="4"/>
        <v>0.003888888888888893</v>
      </c>
      <c r="P8" s="21">
        <f t="shared" si="5"/>
        <v>6</v>
      </c>
      <c r="Q8" s="20">
        <v>0.03549768518518519</v>
      </c>
    </row>
    <row r="9" spans="1:17" ht="14.25">
      <c r="A9" s="15" t="s">
        <v>45</v>
      </c>
      <c r="B9" s="3">
        <v>110</v>
      </c>
      <c r="C9" s="3" t="s">
        <v>126</v>
      </c>
      <c r="D9" s="3" t="s">
        <v>4</v>
      </c>
      <c r="E9" s="3" t="s">
        <v>127</v>
      </c>
      <c r="F9" s="3">
        <v>1952</v>
      </c>
      <c r="G9" s="18" t="str">
        <f t="shared" si="0"/>
        <v>f1952</v>
      </c>
      <c r="H9" s="19" t="str">
        <f>VLOOKUP(G9,kategóriák!A$1:B$14,2,TRUE)</f>
        <v>SF3</v>
      </c>
      <c r="I9" s="20">
        <v>0.009236111111111112</v>
      </c>
      <c r="J9" s="21">
        <f t="shared" si="6"/>
        <v>24</v>
      </c>
      <c r="K9" s="20">
        <v>0.03159722222222222</v>
      </c>
      <c r="L9" s="21">
        <f t="shared" si="1"/>
        <v>6</v>
      </c>
      <c r="M9" s="20">
        <f t="shared" si="2"/>
        <v>0.02236111111111111</v>
      </c>
      <c r="N9" s="21">
        <f t="shared" si="3"/>
        <v>2</v>
      </c>
      <c r="O9" s="20">
        <f t="shared" si="4"/>
        <v>0.004236111111111114</v>
      </c>
      <c r="P9" s="21">
        <f t="shared" si="5"/>
        <v>11</v>
      </c>
      <c r="Q9" s="20">
        <v>0.035833333333333335</v>
      </c>
    </row>
    <row r="10" spans="1:17" ht="14.25">
      <c r="A10" s="15" t="s">
        <v>46</v>
      </c>
      <c r="B10" s="3">
        <v>114</v>
      </c>
      <c r="C10" s="3" t="s">
        <v>7</v>
      </c>
      <c r="D10" s="3" t="s">
        <v>4</v>
      </c>
      <c r="E10" s="3" t="s">
        <v>8</v>
      </c>
      <c r="F10" s="3">
        <v>1950</v>
      </c>
      <c r="G10" s="18" t="str">
        <f t="shared" si="0"/>
        <v>f1950</v>
      </c>
      <c r="H10" s="19" t="str">
        <f>VLOOKUP(G10,kategóriák!A$1:B$14,2,TRUE)</f>
        <v>SF4</v>
      </c>
      <c r="I10" s="20">
        <v>0.008946759259259258</v>
      </c>
      <c r="J10" s="21">
        <f t="shared" si="6"/>
        <v>19</v>
      </c>
      <c r="K10" s="20">
        <v>0.03153935185185185</v>
      </c>
      <c r="L10" s="21">
        <f t="shared" si="1"/>
        <v>4</v>
      </c>
      <c r="M10" s="20">
        <f t="shared" si="2"/>
        <v>0.022592592592592595</v>
      </c>
      <c r="N10" s="21">
        <f t="shared" si="3"/>
        <v>4</v>
      </c>
      <c r="O10" s="20">
        <f t="shared" si="4"/>
        <v>0.004317129629629629</v>
      </c>
      <c r="P10" s="21">
        <f t="shared" si="5"/>
        <v>13</v>
      </c>
      <c r="Q10" s="20">
        <v>0.03585648148148148</v>
      </c>
    </row>
    <row r="11" spans="1:17" ht="14.25">
      <c r="A11" s="15" t="s">
        <v>47</v>
      </c>
      <c r="B11" s="3">
        <v>126</v>
      </c>
      <c r="C11" s="3" t="s">
        <v>103</v>
      </c>
      <c r="D11" s="3" t="s">
        <v>4</v>
      </c>
      <c r="E11" s="3" t="s">
        <v>138</v>
      </c>
      <c r="F11" s="3">
        <v>1945</v>
      </c>
      <c r="G11" s="18" t="str">
        <f t="shared" si="0"/>
        <v>f1945</v>
      </c>
      <c r="H11" s="19" t="str">
        <f>VLOOKUP(G11,kategóriák!A$1:B$14,2,TRUE)</f>
        <v>SF5</v>
      </c>
      <c r="I11" s="20">
        <v>0.00837962962962963</v>
      </c>
      <c r="J11" s="21">
        <f t="shared" si="6"/>
        <v>8</v>
      </c>
      <c r="K11" s="20">
        <v>0.031712962962962964</v>
      </c>
      <c r="L11" s="21">
        <f t="shared" si="1"/>
        <v>9</v>
      </c>
      <c r="M11" s="20">
        <f t="shared" si="2"/>
        <v>0.023333333333333334</v>
      </c>
      <c r="N11" s="21">
        <f t="shared" si="3"/>
        <v>12</v>
      </c>
      <c r="O11" s="20">
        <f t="shared" si="4"/>
        <v>0.0043865740740740705</v>
      </c>
      <c r="P11" s="21">
        <f t="shared" si="5"/>
        <v>14</v>
      </c>
      <c r="Q11" s="20">
        <v>0.036099537037037034</v>
      </c>
    </row>
    <row r="12" spans="1:17" ht="14.25">
      <c r="A12" s="15" t="s">
        <v>48</v>
      </c>
      <c r="B12" s="3">
        <v>172</v>
      </c>
      <c r="C12" s="3" t="s">
        <v>131</v>
      </c>
      <c r="D12" s="3" t="s">
        <v>4</v>
      </c>
      <c r="E12" s="3" t="s">
        <v>9</v>
      </c>
      <c r="F12" s="3">
        <v>1951</v>
      </c>
      <c r="G12" s="18" t="str">
        <f t="shared" si="0"/>
        <v>f1951</v>
      </c>
      <c r="H12" s="19" t="str">
        <f>VLOOKUP(G12,kategóriák!A$1:B$14,2,TRUE)</f>
        <v>SF3</v>
      </c>
      <c r="I12" s="20">
        <v>0.008472222222222221</v>
      </c>
      <c r="J12" s="21">
        <f t="shared" si="6"/>
        <v>11</v>
      </c>
      <c r="K12" s="20">
        <v>0.031782407407407405</v>
      </c>
      <c r="L12" s="21">
        <f t="shared" si="1"/>
        <v>10</v>
      </c>
      <c r="M12" s="20">
        <f t="shared" si="2"/>
        <v>0.023310185185185184</v>
      </c>
      <c r="N12" s="21">
        <f t="shared" si="3"/>
        <v>11</v>
      </c>
      <c r="O12" s="20">
        <f t="shared" si="4"/>
        <v>0.004675925925925931</v>
      </c>
      <c r="P12" s="21">
        <f t="shared" si="5"/>
        <v>20</v>
      </c>
      <c r="Q12" s="20">
        <v>0.036458333333333336</v>
      </c>
    </row>
    <row r="13" spans="1:17" ht="14.25">
      <c r="A13" s="15" t="s">
        <v>49</v>
      </c>
      <c r="B13" s="3">
        <v>105</v>
      </c>
      <c r="C13" s="3" t="s">
        <v>19</v>
      </c>
      <c r="D13" s="3" t="s">
        <v>4</v>
      </c>
      <c r="E13" s="3" t="s">
        <v>9</v>
      </c>
      <c r="F13" s="3">
        <v>1955</v>
      </c>
      <c r="G13" s="18" t="str">
        <f t="shared" si="0"/>
        <v>f1955</v>
      </c>
      <c r="H13" s="19" t="str">
        <f>VLOOKUP(G13,kategóriák!A$1:B$14,2,TRUE)</f>
        <v>SF3</v>
      </c>
      <c r="I13" s="20">
        <v>0.008645833333333333</v>
      </c>
      <c r="J13" s="21">
        <f t="shared" si="6"/>
        <v>13</v>
      </c>
      <c r="K13" s="20">
        <v>0.03162037037037037</v>
      </c>
      <c r="L13" s="21">
        <f t="shared" si="1"/>
        <v>8</v>
      </c>
      <c r="M13" s="20">
        <f t="shared" si="2"/>
        <v>0.022974537037037036</v>
      </c>
      <c r="N13" s="21">
        <f t="shared" si="3"/>
        <v>8</v>
      </c>
      <c r="O13" s="20">
        <f t="shared" si="4"/>
        <v>0.004872685185185181</v>
      </c>
      <c r="P13" s="21">
        <f t="shared" si="5"/>
        <v>24</v>
      </c>
      <c r="Q13" s="20">
        <v>0.03649305555555555</v>
      </c>
    </row>
    <row r="14" spans="1:17" ht="14.25">
      <c r="A14" s="15" t="s">
        <v>50</v>
      </c>
      <c r="B14" s="3">
        <v>180</v>
      </c>
      <c r="C14" s="3" t="s">
        <v>107</v>
      </c>
      <c r="D14" s="3" t="s">
        <v>4</v>
      </c>
      <c r="E14" s="3" t="s">
        <v>8</v>
      </c>
      <c r="F14" s="3">
        <v>1948</v>
      </c>
      <c r="G14" s="18" t="str">
        <f t="shared" si="0"/>
        <v>f1948</v>
      </c>
      <c r="H14" s="19" t="str">
        <f>VLOOKUP(G14,kategóriák!A$1:B$14,2,TRUE)</f>
        <v>SF4</v>
      </c>
      <c r="I14" s="20">
        <v>0.008819444444444444</v>
      </c>
      <c r="J14" s="21">
        <f t="shared" si="6"/>
        <v>16</v>
      </c>
      <c r="K14" s="20">
        <v>0.03180555555555555</v>
      </c>
      <c r="L14" s="21">
        <f t="shared" si="1"/>
        <v>11</v>
      </c>
      <c r="M14" s="20">
        <f t="shared" si="2"/>
        <v>0.02298611111111111</v>
      </c>
      <c r="N14" s="21">
        <f t="shared" si="3"/>
        <v>9</v>
      </c>
      <c r="O14" s="20">
        <f t="shared" si="4"/>
        <v>0.004745370370370372</v>
      </c>
      <c r="P14" s="21">
        <f t="shared" si="5"/>
        <v>21</v>
      </c>
      <c r="Q14" s="20">
        <v>0.036550925925925924</v>
      </c>
    </row>
    <row r="15" spans="1:17" ht="14.25">
      <c r="A15" s="15" t="s">
        <v>51</v>
      </c>
      <c r="B15" s="25">
        <v>104</v>
      </c>
      <c r="C15" s="23" t="s">
        <v>151</v>
      </c>
      <c r="D15" s="23" t="s">
        <v>4</v>
      </c>
      <c r="E15" s="23" t="s">
        <v>130</v>
      </c>
      <c r="F15" s="25">
        <v>1956</v>
      </c>
      <c r="G15" s="18" t="str">
        <f t="shared" si="0"/>
        <v>f1956</v>
      </c>
      <c r="H15" s="19" t="str">
        <f>VLOOKUP(G15,kategóriák!A$1:B$14,2,TRUE)</f>
        <v>SF2</v>
      </c>
      <c r="I15" s="20">
        <v>0.008159722222222223</v>
      </c>
      <c r="J15" s="21">
        <f t="shared" si="6"/>
        <v>7</v>
      </c>
      <c r="K15" s="20">
        <v>0.0325</v>
      </c>
      <c r="L15" s="21">
        <f t="shared" si="1"/>
        <v>13</v>
      </c>
      <c r="M15" s="20">
        <f t="shared" si="2"/>
        <v>0.02434027777777778</v>
      </c>
      <c r="N15" s="21">
        <f t="shared" si="3"/>
        <v>18</v>
      </c>
      <c r="O15" s="20">
        <f t="shared" si="4"/>
        <v>0.004837962962962961</v>
      </c>
      <c r="P15" s="21">
        <f t="shared" si="5"/>
        <v>22</v>
      </c>
      <c r="Q15" s="20">
        <v>0.03733796296296296</v>
      </c>
    </row>
    <row r="16" spans="1:17" ht="14.25">
      <c r="A16" s="15" t="s">
        <v>52</v>
      </c>
      <c r="B16" s="3">
        <v>129</v>
      </c>
      <c r="C16" s="3" t="s">
        <v>97</v>
      </c>
      <c r="D16" s="3" t="s">
        <v>4</v>
      </c>
      <c r="E16" s="3" t="s">
        <v>6</v>
      </c>
      <c r="F16" s="3">
        <v>1956</v>
      </c>
      <c r="G16" s="18" t="str">
        <f t="shared" si="0"/>
        <v>f1956</v>
      </c>
      <c r="H16" s="19" t="str">
        <f>VLOOKUP(G16,kategóriák!A$1:B$14,2,TRUE)</f>
        <v>SF2</v>
      </c>
      <c r="I16" s="20">
        <v>0.007870370370370371</v>
      </c>
      <c r="J16" s="21">
        <f t="shared" si="6"/>
        <v>4</v>
      </c>
      <c r="K16" s="20">
        <v>0.032962962962962965</v>
      </c>
      <c r="L16" s="21">
        <f t="shared" si="1"/>
        <v>17</v>
      </c>
      <c r="M16" s="20">
        <f t="shared" si="2"/>
        <v>0.025092592592592593</v>
      </c>
      <c r="N16" s="21">
        <f t="shared" si="3"/>
        <v>25</v>
      </c>
      <c r="O16" s="20">
        <f t="shared" si="4"/>
        <v>0.004398148148148144</v>
      </c>
      <c r="P16" s="21">
        <f t="shared" si="5"/>
        <v>15</v>
      </c>
      <c r="Q16" s="20">
        <v>0.03736111111111111</v>
      </c>
    </row>
    <row r="17" spans="1:17" ht="14.25">
      <c r="A17" s="15" t="s">
        <v>53</v>
      </c>
      <c r="B17" s="3">
        <v>120</v>
      </c>
      <c r="C17" s="3" t="s">
        <v>109</v>
      </c>
      <c r="D17" s="3" t="s">
        <v>4</v>
      </c>
      <c r="E17" s="3" t="s">
        <v>99</v>
      </c>
      <c r="F17" s="3">
        <v>1951</v>
      </c>
      <c r="G17" s="18" t="str">
        <f t="shared" si="0"/>
        <v>f1951</v>
      </c>
      <c r="H17" s="19" t="str">
        <f>VLOOKUP(G17,kategóriák!A$1:B$14,2,TRUE)</f>
        <v>SF3</v>
      </c>
      <c r="I17" s="20">
        <v>0.008900462962962962</v>
      </c>
      <c r="J17" s="21">
        <f t="shared" si="6"/>
        <v>18</v>
      </c>
      <c r="K17" s="20">
        <v>0.03263888888888889</v>
      </c>
      <c r="L17" s="21">
        <f t="shared" si="1"/>
        <v>14</v>
      </c>
      <c r="M17" s="20">
        <f t="shared" si="2"/>
        <v>0.023738425925925927</v>
      </c>
      <c r="N17" s="21">
        <f t="shared" si="3"/>
        <v>13</v>
      </c>
      <c r="O17" s="20">
        <f t="shared" si="4"/>
        <v>0.004861111111111108</v>
      </c>
      <c r="P17" s="21">
        <f t="shared" si="5"/>
        <v>23</v>
      </c>
      <c r="Q17" s="20">
        <v>0.0375</v>
      </c>
    </row>
    <row r="18" spans="1:17" ht="14.25">
      <c r="A18" s="15" t="s">
        <v>54</v>
      </c>
      <c r="B18" s="3">
        <v>125</v>
      </c>
      <c r="C18" s="3" t="s">
        <v>87</v>
      </c>
      <c r="D18" s="3" t="s">
        <v>4</v>
      </c>
      <c r="E18" s="3" t="s">
        <v>88</v>
      </c>
      <c r="F18" s="3">
        <v>1948</v>
      </c>
      <c r="G18" s="18" t="str">
        <f t="shared" si="0"/>
        <v>f1948</v>
      </c>
      <c r="H18" s="19" t="str">
        <f>VLOOKUP(G18,kategóriák!A$1:B$14,2,TRUE)</f>
        <v>SF4</v>
      </c>
      <c r="I18" s="20">
        <v>0.009988425925925927</v>
      </c>
      <c r="J18" s="21">
        <f t="shared" si="6"/>
        <v>34</v>
      </c>
      <c r="K18" s="20">
        <v>0.03391203703703704</v>
      </c>
      <c r="L18" s="21">
        <f t="shared" si="1"/>
        <v>24</v>
      </c>
      <c r="M18" s="20">
        <f t="shared" si="2"/>
        <v>0.02392361111111111</v>
      </c>
      <c r="N18" s="21">
        <f t="shared" si="3"/>
        <v>15</v>
      </c>
      <c r="O18" s="20">
        <f t="shared" si="4"/>
        <v>0.0039351851851851805</v>
      </c>
      <c r="P18" s="21">
        <f t="shared" si="5"/>
        <v>8</v>
      </c>
      <c r="Q18" s="20">
        <v>0.03784722222222222</v>
      </c>
    </row>
    <row r="19" spans="1:17" ht="14.25">
      <c r="A19" s="15" t="s">
        <v>55</v>
      </c>
      <c r="B19" s="3">
        <v>127</v>
      </c>
      <c r="C19" s="3" t="s">
        <v>134</v>
      </c>
      <c r="D19" s="3" t="s">
        <v>4</v>
      </c>
      <c r="E19" s="3" t="s">
        <v>105</v>
      </c>
      <c r="F19" s="3">
        <v>1958</v>
      </c>
      <c r="G19" s="18" t="str">
        <f t="shared" si="0"/>
        <v>f1958</v>
      </c>
      <c r="H19" s="19" t="str">
        <f>VLOOKUP(G19,kategóriák!A$1:B$14,2,TRUE)</f>
        <v>SF2</v>
      </c>
      <c r="I19" s="20">
        <v>0.008738425925925926</v>
      </c>
      <c r="J19" s="21">
        <f t="shared" si="6"/>
        <v>14</v>
      </c>
      <c r="K19" s="20">
        <v>0.03269675925925926</v>
      </c>
      <c r="L19" s="21">
        <f t="shared" si="1"/>
        <v>15</v>
      </c>
      <c r="M19" s="20">
        <f t="shared" si="2"/>
        <v>0.02395833333333333</v>
      </c>
      <c r="N19" s="21">
        <f t="shared" si="3"/>
        <v>16</v>
      </c>
      <c r="O19" s="20">
        <f t="shared" si="4"/>
        <v>0.005150462962962961</v>
      </c>
      <c r="P19" s="21">
        <f t="shared" si="5"/>
        <v>32</v>
      </c>
      <c r="Q19" s="20">
        <v>0.03784722222222222</v>
      </c>
    </row>
    <row r="20" spans="1:17" ht="14.25">
      <c r="A20" s="15" t="s">
        <v>56</v>
      </c>
      <c r="B20" s="3">
        <v>124</v>
      </c>
      <c r="C20" s="3" t="s">
        <v>137</v>
      </c>
      <c r="D20" s="3" t="s">
        <v>4</v>
      </c>
      <c r="E20" s="3" t="s">
        <v>138</v>
      </c>
      <c r="F20" s="3">
        <v>1953</v>
      </c>
      <c r="G20" s="18" t="str">
        <f t="shared" si="0"/>
        <v>f1953</v>
      </c>
      <c r="H20" s="19" t="str">
        <f>VLOOKUP(G20,kategóriák!A$1:B$14,2,TRUE)</f>
        <v>SF3</v>
      </c>
      <c r="I20" s="26">
        <v>0.0077314814814814815</v>
      </c>
      <c r="J20" s="21">
        <f t="shared" si="6"/>
        <v>3</v>
      </c>
      <c r="K20" s="20">
        <v>0.03326388888888889</v>
      </c>
      <c r="L20" s="21">
        <f t="shared" si="1"/>
        <v>18</v>
      </c>
      <c r="M20" s="20">
        <f t="shared" si="2"/>
        <v>0.02553240740740741</v>
      </c>
      <c r="N20" s="21">
        <f t="shared" si="3"/>
        <v>26</v>
      </c>
      <c r="O20" s="20">
        <f t="shared" si="4"/>
        <v>0.004629629629629629</v>
      </c>
      <c r="P20" s="21">
        <f t="shared" si="5"/>
        <v>18</v>
      </c>
      <c r="Q20" s="20">
        <v>0.03789351851851852</v>
      </c>
    </row>
    <row r="21" spans="1:17" ht="14.25">
      <c r="A21" s="15" t="s">
        <v>57</v>
      </c>
      <c r="B21" s="3">
        <v>179</v>
      </c>
      <c r="C21" s="3" t="s">
        <v>148</v>
      </c>
      <c r="D21" s="3" t="s">
        <v>4</v>
      </c>
      <c r="E21" s="3" t="s">
        <v>14</v>
      </c>
      <c r="F21" s="3">
        <v>1952</v>
      </c>
      <c r="G21" s="18" t="str">
        <f t="shared" si="0"/>
        <v>f1952</v>
      </c>
      <c r="H21" s="19" t="str">
        <f>VLOOKUP(G21,kategóriák!A$1:B$14,2,TRUE)</f>
        <v>SF3</v>
      </c>
      <c r="I21" s="20">
        <v>0.009282407407407408</v>
      </c>
      <c r="J21" s="21">
        <f t="shared" si="6"/>
        <v>28</v>
      </c>
      <c r="K21" s="20">
        <v>0.03375</v>
      </c>
      <c r="L21" s="21">
        <f t="shared" si="1"/>
        <v>22</v>
      </c>
      <c r="M21" s="20">
        <f t="shared" si="2"/>
        <v>0.024467592592592596</v>
      </c>
      <c r="N21" s="21">
        <f t="shared" si="3"/>
        <v>20</v>
      </c>
      <c r="O21" s="20">
        <f t="shared" si="4"/>
        <v>0.004282407407407408</v>
      </c>
      <c r="P21" s="21">
        <f t="shared" si="5"/>
        <v>12</v>
      </c>
      <c r="Q21" s="20">
        <v>0.03803240740740741</v>
      </c>
    </row>
    <row r="22" spans="1:17" ht="14.25">
      <c r="A22" s="15" t="s">
        <v>58</v>
      </c>
      <c r="B22" s="3">
        <v>130</v>
      </c>
      <c r="C22" s="3" t="s">
        <v>11</v>
      </c>
      <c r="D22" s="3" t="s">
        <v>4</v>
      </c>
      <c r="E22" s="3" t="s">
        <v>9</v>
      </c>
      <c r="F22" s="3">
        <v>1960</v>
      </c>
      <c r="G22" s="18" t="str">
        <f t="shared" si="0"/>
        <v>f1960</v>
      </c>
      <c r="H22" s="19" t="str">
        <f>VLOOKUP(G22,kategóriák!A$1:B$14,2,TRUE)</f>
        <v>SF2</v>
      </c>
      <c r="I22" s="20">
        <v>0.008784722222222223</v>
      </c>
      <c r="J22" s="21">
        <f t="shared" si="6"/>
        <v>15</v>
      </c>
      <c r="K22" s="20">
        <v>0.03284722222222222</v>
      </c>
      <c r="L22" s="21">
        <f t="shared" si="1"/>
        <v>16</v>
      </c>
      <c r="M22" s="20">
        <f t="shared" si="2"/>
        <v>0.0240625</v>
      </c>
      <c r="N22" s="21">
        <f t="shared" si="3"/>
        <v>17</v>
      </c>
      <c r="O22" s="20">
        <f t="shared" si="4"/>
        <v>0.005289351851851851</v>
      </c>
      <c r="P22" s="21">
        <f t="shared" si="5"/>
        <v>35</v>
      </c>
      <c r="Q22" s="20">
        <v>0.03813657407407407</v>
      </c>
    </row>
    <row r="23" spans="1:17" ht="14.25">
      <c r="A23" s="15" t="s">
        <v>59</v>
      </c>
      <c r="B23" s="3">
        <v>113</v>
      </c>
      <c r="C23" s="3" t="s">
        <v>155</v>
      </c>
      <c r="D23" s="3" t="s">
        <v>4</v>
      </c>
      <c r="E23" s="3" t="s">
        <v>12</v>
      </c>
      <c r="F23" s="3">
        <v>1965</v>
      </c>
      <c r="G23" s="18" t="str">
        <f t="shared" si="0"/>
        <v>f1965</v>
      </c>
      <c r="H23" s="19" t="str">
        <f>VLOOKUP(G23,kategóriák!A$1:B$14,2,TRUE)</f>
        <v>SF1</v>
      </c>
      <c r="I23" s="20">
        <v>0.008622685185185185</v>
      </c>
      <c r="J23" s="21">
        <f t="shared" si="6"/>
        <v>12</v>
      </c>
      <c r="K23" s="20">
        <v>0.03344907407407407</v>
      </c>
      <c r="L23" s="21">
        <f t="shared" si="1"/>
        <v>19</v>
      </c>
      <c r="M23" s="20">
        <f t="shared" si="2"/>
        <v>0.024826388888888884</v>
      </c>
      <c r="N23" s="21">
        <f t="shared" si="3"/>
        <v>22</v>
      </c>
      <c r="O23" s="20">
        <f t="shared" si="4"/>
        <v>0.005034722222222225</v>
      </c>
      <c r="P23" s="21">
        <f t="shared" si="5"/>
        <v>28</v>
      </c>
      <c r="Q23" s="20">
        <v>0.038483796296296294</v>
      </c>
    </row>
    <row r="24" spans="1:17" ht="14.25">
      <c r="A24" s="15" t="s">
        <v>60</v>
      </c>
      <c r="B24" s="3">
        <v>102</v>
      </c>
      <c r="C24" s="3" t="s">
        <v>129</v>
      </c>
      <c r="D24" s="3" t="s">
        <v>4</v>
      </c>
      <c r="E24" s="3" t="s">
        <v>130</v>
      </c>
      <c r="F24" s="3">
        <v>1952</v>
      </c>
      <c r="G24" s="18" t="str">
        <f t="shared" si="0"/>
        <v>f1952</v>
      </c>
      <c r="H24" s="19" t="str">
        <f>VLOOKUP(G24,kategóriák!A$1:B$14,2,TRUE)</f>
        <v>SF3</v>
      </c>
      <c r="I24" s="20">
        <v>0.009768518518518518</v>
      </c>
      <c r="J24" s="21">
        <f t="shared" si="6"/>
        <v>30</v>
      </c>
      <c r="K24" s="20">
        <v>0.033541666666666664</v>
      </c>
      <c r="L24" s="21">
        <f t="shared" si="1"/>
        <v>20</v>
      </c>
      <c r="M24" s="20">
        <f>K24-I24</f>
        <v>0.023773148148148147</v>
      </c>
      <c r="N24" s="21">
        <f t="shared" si="3"/>
        <v>14</v>
      </c>
      <c r="O24" s="20">
        <f t="shared" si="4"/>
        <v>0.005092592592592593</v>
      </c>
      <c r="P24" s="21">
        <f t="shared" si="5"/>
        <v>30</v>
      </c>
      <c r="Q24" s="20">
        <v>0.03863425925925926</v>
      </c>
    </row>
    <row r="25" spans="1:17" ht="14.25">
      <c r="A25" s="15" t="s">
        <v>61</v>
      </c>
      <c r="B25" s="3">
        <v>107</v>
      </c>
      <c r="C25" s="3" t="s">
        <v>90</v>
      </c>
      <c r="D25" s="3" t="s">
        <v>4</v>
      </c>
      <c r="E25" s="3" t="s">
        <v>91</v>
      </c>
      <c r="F25" s="3">
        <v>1953</v>
      </c>
      <c r="G25" s="18" t="str">
        <f t="shared" si="0"/>
        <v>f1953</v>
      </c>
      <c r="H25" s="19" t="str">
        <f>VLOOKUP(G25,kategóriák!A$1:B$14,2,TRUE)</f>
        <v>SF3</v>
      </c>
      <c r="I25" s="20">
        <v>0.00925925925925926</v>
      </c>
      <c r="J25" s="21">
        <f t="shared" si="6"/>
        <v>26</v>
      </c>
      <c r="K25" s="20">
        <v>0.0337037037037037</v>
      </c>
      <c r="L25" s="21">
        <f t="shared" si="1"/>
        <v>21</v>
      </c>
      <c r="M25" s="20">
        <f t="shared" si="2"/>
        <v>0.024444444444444442</v>
      </c>
      <c r="N25" s="21">
        <f t="shared" si="3"/>
        <v>19</v>
      </c>
      <c r="O25" s="20">
        <f t="shared" si="4"/>
        <v>0.005138888888888887</v>
      </c>
      <c r="P25" s="21">
        <f t="shared" si="5"/>
        <v>31</v>
      </c>
      <c r="Q25" s="20">
        <v>0.03884259259259259</v>
      </c>
    </row>
    <row r="26" spans="1:17" ht="14.25">
      <c r="A26" s="15" t="s">
        <v>62</v>
      </c>
      <c r="B26" s="3">
        <v>122</v>
      </c>
      <c r="C26" s="3" t="s">
        <v>20</v>
      </c>
      <c r="D26" s="3" t="s">
        <v>4</v>
      </c>
      <c r="E26" s="3" t="s">
        <v>100</v>
      </c>
      <c r="F26" s="3">
        <v>1943</v>
      </c>
      <c r="G26" s="18" t="str">
        <f>CONCATENATE(D26,F26)</f>
        <v>f1943</v>
      </c>
      <c r="H26" s="19" t="str">
        <f>VLOOKUP(G26,kategóriák!A$1:B$14,2,TRUE)</f>
        <v>SF5</v>
      </c>
      <c r="I26" s="20">
        <v>0.009224537037037036</v>
      </c>
      <c r="J26" s="21">
        <f t="shared" si="6"/>
        <v>23</v>
      </c>
      <c r="K26" s="20">
        <v>0.03478009259259259</v>
      </c>
      <c r="L26" s="21">
        <f t="shared" si="1"/>
        <v>27</v>
      </c>
      <c r="M26" s="20">
        <f t="shared" si="2"/>
        <v>0.025555555555555554</v>
      </c>
      <c r="N26" s="21">
        <f t="shared" si="3"/>
        <v>27</v>
      </c>
      <c r="O26" s="20">
        <f t="shared" si="4"/>
        <v>0.004398148148148151</v>
      </c>
      <c r="P26" s="21">
        <f t="shared" si="5"/>
        <v>16</v>
      </c>
      <c r="Q26" s="20">
        <v>0.03917824074074074</v>
      </c>
    </row>
    <row r="27" spans="1:17" ht="14.25">
      <c r="A27" s="15" t="s">
        <v>63</v>
      </c>
      <c r="B27" s="3">
        <v>108</v>
      </c>
      <c r="C27" s="3" t="s">
        <v>135</v>
      </c>
      <c r="D27" s="3" t="s">
        <v>4</v>
      </c>
      <c r="E27" s="3" t="s">
        <v>91</v>
      </c>
      <c r="F27" s="3">
        <v>1958</v>
      </c>
      <c r="G27" s="18" t="str">
        <f t="shared" si="0"/>
        <v>f1958</v>
      </c>
      <c r="H27" s="19" t="str">
        <f>VLOOKUP(G27,kategóriák!A$1:B$14,2,TRUE)</f>
        <v>SF2</v>
      </c>
      <c r="I27" s="20">
        <v>0.009270833333333334</v>
      </c>
      <c r="J27" s="21">
        <f t="shared" si="6"/>
        <v>27</v>
      </c>
      <c r="K27" s="20">
        <v>0.03415509259259259</v>
      </c>
      <c r="L27" s="21">
        <f t="shared" si="1"/>
        <v>26</v>
      </c>
      <c r="M27" s="20">
        <f t="shared" si="2"/>
        <v>0.02488425925925926</v>
      </c>
      <c r="N27" s="21">
        <f t="shared" si="3"/>
        <v>23</v>
      </c>
      <c r="O27" s="20">
        <f t="shared" si="4"/>
        <v>0.005046296296296299</v>
      </c>
      <c r="P27" s="21">
        <f t="shared" si="5"/>
        <v>29</v>
      </c>
      <c r="Q27" s="20">
        <v>0.03920138888888889</v>
      </c>
    </row>
    <row r="28" spans="1:17" ht="14.25">
      <c r="A28" s="15" t="s">
        <v>64</v>
      </c>
      <c r="B28" s="3">
        <v>109</v>
      </c>
      <c r="C28" s="3" t="s">
        <v>93</v>
      </c>
      <c r="D28" s="3" t="s">
        <v>4</v>
      </c>
      <c r="E28" s="3" t="s">
        <v>94</v>
      </c>
      <c r="F28" s="3">
        <v>1941</v>
      </c>
      <c r="G28" s="18" t="str">
        <f t="shared" si="0"/>
        <v>f1941</v>
      </c>
      <c r="H28" s="19" t="str">
        <f>VLOOKUP(G28,kategóriák!A$1:B$14,2,TRUE)</f>
        <v>SF5</v>
      </c>
      <c r="I28" s="20">
        <v>0.008981481481481481</v>
      </c>
      <c r="J28" s="21">
        <f t="shared" si="6"/>
        <v>21</v>
      </c>
      <c r="K28" s="20">
        <v>0.03401620370370371</v>
      </c>
      <c r="L28" s="21">
        <f t="shared" si="1"/>
        <v>25</v>
      </c>
      <c r="M28" s="20">
        <f t="shared" si="2"/>
        <v>0.02503472222222223</v>
      </c>
      <c r="N28" s="21">
        <f t="shared" si="3"/>
        <v>24</v>
      </c>
      <c r="O28" s="20">
        <f t="shared" si="4"/>
        <v>0.005254629629629623</v>
      </c>
      <c r="P28" s="21">
        <f t="shared" si="5"/>
        <v>34</v>
      </c>
      <c r="Q28" s="20">
        <v>0.03927083333333333</v>
      </c>
    </row>
    <row r="29" spans="1:17" ht="14.25">
      <c r="A29" s="15" t="s">
        <v>65</v>
      </c>
      <c r="B29" s="3">
        <v>201</v>
      </c>
      <c r="C29" s="3" t="s">
        <v>150</v>
      </c>
      <c r="D29" s="3" t="s">
        <v>22</v>
      </c>
      <c r="E29" s="3" t="s">
        <v>88</v>
      </c>
      <c r="F29" s="3">
        <v>1960</v>
      </c>
      <c r="G29" s="18" t="str">
        <f t="shared" si="0"/>
        <v>n1960</v>
      </c>
      <c r="H29" s="19" t="str">
        <f>VLOOKUP(G29,kategóriák!A$1:B$14,2,TRUE)</f>
        <v>SN4</v>
      </c>
      <c r="I29" s="20">
        <v>0.009872685185185186</v>
      </c>
      <c r="J29" s="21">
        <f t="shared" si="6"/>
        <v>31</v>
      </c>
      <c r="K29" s="20">
        <v>0.03596064814814815</v>
      </c>
      <c r="L29" s="21">
        <f t="shared" si="1"/>
        <v>29</v>
      </c>
      <c r="M29" s="20">
        <f t="shared" si="2"/>
        <v>0.026087962962962966</v>
      </c>
      <c r="N29" s="21">
        <f t="shared" si="3"/>
        <v>29</v>
      </c>
      <c r="O29" s="20">
        <f t="shared" si="4"/>
        <v>0.0036921296296296285</v>
      </c>
      <c r="P29" s="21">
        <f t="shared" si="5"/>
        <v>5</v>
      </c>
      <c r="Q29" s="20">
        <v>0.03965277777777778</v>
      </c>
    </row>
    <row r="30" spans="1:17" ht="14.25">
      <c r="A30" s="15" t="s">
        <v>66</v>
      </c>
      <c r="B30" s="3">
        <v>103</v>
      </c>
      <c r="C30" s="3" t="s">
        <v>142</v>
      </c>
      <c r="D30" s="3" t="s">
        <v>4</v>
      </c>
      <c r="E30" s="3" t="s">
        <v>130</v>
      </c>
      <c r="F30" s="3">
        <v>1951</v>
      </c>
      <c r="G30" s="18" t="str">
        <f t="shared" si="0"/>
        <v>f1951</v>
      </c>
      <c r="H30" s="19" t="str">
        <f>VLOOKUP(G30,kategóriák!A$1:B$14,2,TRUE)</f>
        <v>SF3</v>
      </c>
      <c r="I30" s="20">
        <v>0.00920138888888889</v>
      </c>
      <c r="J30" s="21">
        <f t="shared" si="6"/>
        <v>22</v>
      </c>
      <c r="K30" s="20">
        <v>0.03381944444444445</v>
      </c>
      <c r="L30" s="21">
        <f t="shared" si="1"/>
        <v>23</v>
      </c>
      <c r="M30" s="20">
        <f t="shared" si="2"/>
        <v>0.02461805555555556</v>
      </c>
      <c r="N30" s="21">
        <f t="shared" si="3"/>
        <v>21</v>
      </c>
      <c r="O30" s="20">
        <f t="shared" si="4"/>
        <v>0.005995370370370366</v>
      </c>
      <c r="P30" s="21">
        <f t="shared" si="5"/>
        <v>39</v>
      </c>
      <c r="Q30" s="20">
        <v>0.03981481481481482</v>
      </c>
    </row>
    <row r="31" spans="1:17" ht="14.25">
      <c r="A31" s="15" t="s">
        <v>67</v>
      </c>
      <c r="B31" s="3">
        <v>173</v>
      </c>
      <c r="C31" s="3" t="s">
        <v>15</v>
      </c>
      <c r="D31" s="3" t="s">
        <v>4</v>
      </c>
      <c r="E31" s="3" t="s">
        <v>6</v>
      </c>
      <c r="F31" s="3">
        <v>1949</v>
      </c>
      <c r="G31" s="18" t="str">
        <f t="shared" si="0"/>
        <v>f1949</v>
      </c>
      <c r="H31" s="19" t="str">
        <f>VLOOKUP(G31,kategóriák!A$1:B$14,2,TRUE)</f>
        <v>SF4</v>
      </c>
      <c r="I31" s="20">
        <v>0.009895833333333333</v>
      </c>
      <c r="J31" s="21">
        <f t="shared" si="6"/>
        <v>33</v>
      </c>
      <c r="K31" s="20">
        <v>0.0359375</v>
      </c>
      <c r="L31" s="21">
        <f t="shared" si="1"/>
        <v>28</v>
      </c>
      <c r="M31" s="20">
        <f t="shared" si="2"/>
        <v>0.026041666666666664</v>
      </c>
      <c r="N31" s="21">
        <f t="shared" si="3"/>
        <v>28</v>
      </c>
      <c r="O31" s="20">
        <f t="shared" si="4"/>
        <v>0.00497685185185185</v>
      </c>
      <c r="P31" s="21">
        <f t="shared" si="5"/>
        <v>27</v>
      </c>
      <c r="Q31" s="20">
        <v>0.04091435185185185</v>
      </c>
    </row>
    <row r="32" spans="1:17" ht="14.25">
      <c r="A32" s="15" t="s">
        <v>68</v>
      </c>
      <c r="B32" s="25">
        <v>100</v>
      </c>
      <c r="C32" s="23" t="s">
        <v>154</v>
      </c>
      <c r="D32" s="23" t="s">
        <v>4</v>
      </c>
      <c r="E32" s="23" t="s">
        <v>6</v>
      </c>
      <c r="F32" s="25">
        <v>1946</v>
      </c>
      <c r="G32" s="18" t="str">
        <f t="shared" si="0"/>
        <v>f1946</v>
      </c>
      <c r="H32" s="19" t="str">
        <f>VLOOKUP(G32,kategóriák!A$1:B$14,2,TRUE)</f>
        <v>SF4</v>
      </c>
      <c r="I32" s="20">
        <v>0.010127314814814815</v>
      </c>
      <c r="J32" s="21">
        <f t="shared" si="6"/>
        <v>36</v>
      </c>
      <c r="K32" s="20">
        <v>0.036412037037037034</v>
      </c>
      <c r="L32" s="21">
        <f t="shared" si="1"/>
        <v>31</v>
      </c>
      <c r="M32" s="20">
        <f>K32-I32</f>
        <v>0.02628472222222222</v>
      </c>
      <c r="N32" s="21">
        <f t="shared" si="3"/>
        <v>30</v>
      </c>
      <c r="O32" s="20">
        <f>Q32-K32</f>
        <v>0.00464120370370371</v>
      </c>
      <c r="P32" s="21">
        <f t="shared" si="5"/>
        <v>19</v>
      </c>
      <c r="Q32" s="20">
        <v>0.041053240740740744</v>
      </c>
    </row>
    <row r="33" spans="1:17" ht="14.25">
      <c r="A33" s="15" t="s">
        <v>69</v>
      </c>
      <c r="B33" s="3">
        <v>106</v>
      </c>
      <c r="C33" s="3" t="s">
        <v>158</v>
      </c>
      <c r="D33" s="3" t="s">
        <v>4</v>
      </c>
      <c r="E33" s="3" t="s">
        <v>159</v>
      </c>
      <c r="F33" s="3">
        <v>1941</v>
      </c>
      <c r="G33" s="18" t="str">
        <f t="shared" si="0"/>
        <v>f1941</v>
      </c>
      <c r="H33" s="19" t="str">
        <f>VLOOKUP(G33,kategóriák!A$1:B$14,2,TRUE)</f>
        <v>SF5</v>
      </c>
      <c r="I33" s="20">
        <v>0.009247685185185185</v>
      </c>
      <c r="J33" s="21">
        <f t="shared" si="6"/>
        <v>25</v>
      </c>
      <c r="K33" s="20">
        <v>0.037638888888888895</v>
      </c>
      <c r="L33" s="21">
        <f t="shared" si="1"/>
        <v>33</v>
      </c>
      <c r="M33" s="20">
        <f t="shared" si="2"/>
        <v>0.02839120370370371</v>
      </c>
      <c r="N33" s="21">
        <f t="shared" si="3"/>
        <v>36</v>
      </c>
      <c r="O33" s="20">
        <f t="shared" si="4"/>
        <v>0.004097222222222217</v>
      </c>
      <c r="P33" s="21">
        <f t="shared" si="5"/>
        <v>10</v>
      </c>
      <c r="Q33" s="20">
        <v>0.04173611111111111</v>
      </c>
    </row>
    <row r="34" spans="1:17" ht="14.25">
      <c r="A34" s="15" t="s">
        <v>70</v>
      </c>
      <c r="B34" s="25">
        <v>128</v>
      </c>
      <c r="C34" s="23" t="s">
        <v>136</v>
      </c>
      <c r="D34" s="23" t="s">
        <v>4</v>
      </c>
      <c r="E34" s="23" t="s">
        <v>14</v>
      </c>
      <c r="F34" s="25">
        <v>1950</v>
      </c>
      <c r="G34" s="18" t="str">
        <f t="shared" si="0"/>
        <v>f1950</v>
      </c>
      <c r="H34" s="19" t="str">
        <f>VLOOKUP(G34,kategóriák!A$1:B$14,2,TRUE)</f>
        <v>SF4</v>
      </c>
      <c r="I34" s="20">
        <v>0.007650462962962963</v>
      </c>
      <c r="J34" s="21">
        <f t="shared" si="6"/>
        <v>2</v>
      </c>
      <c r="K34" s="20">
        <v>0.036284722222222225</v>
      </c>
      <c r="L34" s="21">
        <f t="shared" si="1"/>
        <v>30</v>
      </c>
      <c r="M34" s="20">
        <f t="shared" si="2"/>
        <v>0.028634259259259262</v>
      </c>
      <c r="N34" s="21">
        <f t="shared" si="3"/>
        <v>38</v>
      </c>
      <c r="O34" s="20">
        <f t="shared" si="4"/>
        <v>0.006099537037037035</v>
      </c>
      <c r="P34" s="21">
        <f t="shared" si="5"/>
        <v>40</v>
      </c>
      <c r="Q34" s="20">
        <v>0.04238425925925926</v>
      </c>
    </row>
    <row r="35" spans="1:17" ht="14.25">
      <c r="A35" s="15" t="s">
        <v>71</v>
      </c>
      <c r="B35" s="3">
        <v>209</v>
      </c>
      <c r="C35" s="3" t="s">
        <v>139</v>
      </c>
      <c r="D35" s="3" t="s">
        <v>22</v>
      </c>
      <c r="E35" s="3" t="s">
        <v>140</v>
      </c>
      <c r="F35" s="3">
        <v>1975</v>
      </c>
      <c r="G35" s="18" t="str">
        <f t="shared" si="0"/>
        <v>n1975</v>
      </c>
      <c r="H35" s="19" t="str">
        <f>VLOOKUP(G35,kategóriák!A$1:B$14,2,TRUE)</f>
        <v>SN1</v>
      </c>
      <c r="I35" s="20">
        <v>0.010185185185185184</v>
      </c>
      <c r="J35" s="21">
        <f t="shared" si="6"/>
        <v>37</v>
      </c>
      <c r="K35" s="20">
        <v>0.03770833333333333</v>
      </c>
      <c r="L35" s="21">
        <f aca="true" t="shared" si="7" ref="L35:L51">RANK(K35,K$3:K$53,1)</f>
        <v>34</v>
      </c>
      <c r="M35" s="20">
        <f t="shared" si="2"/>
        <v>0.027523148148148144</v>
      </c>
      <c r="N35" s="21">
        <f aca="true" t="shared" si="8" ref="N35:N51">RANK(M35,M$3:M$53,1)</f>
        <v>32</v>
      </c>
      <c r="O35" s="20">
        <f t="shared" si="4"/>
        <v>0.005416666666666667</v>
      </c>
      <c r="P35" s="21">
        <f aca="true" t="shared" si="9" ref="P35:P51">RANK(O35,O$3:O$53,1)</f>
        <v>36</v>
      </c>
      <c r="Q35" s="20">
        <v>0.043125</v>
      </c>
    </row>
    <row r="36" spans="1:17" ht="14.25">
      <c r="A36" s="15" t="s">
        <v>72</v>
      </c>
      <c r="B36" s="3">
        <v>224</v>
      </c>
      <c r="C36" s="3" t="s">
        <v>188</v>
      </c>
      <c r="D36" s="3" t="s">
        <v>22</v>
      </c>
      <c r="E36" s="3" t="s">
        <v>110</v>
      </c>
      <c r="F36" s="3">
        <v>1953</v>
      </c>
      <c r="G36" s="18" t="str">
        <f t="shared" si="0"/>
        <v>n1953</v>
      </c>
      <c r="H36" s="19" t="str">
        <f>VLOOKUP(G36,kategóriák!A$1:B$14,2,TRUE)</f>
        <v>SN5</v>
      </c>
      <c r="I36" s="20">
        <v>0.011377314814814814</v>
      </c>
      <c r="J36" s="21">
        <f t="shared" si="6"/>
        <v>44</v>
      </c>
      <c r="K36" s="20">
        <v>0.03922453703703704</v>
      </c>
      <c r="L36" s="21">
        <f t="shared" si="7"/>
        <v>37</v>
      </c>
      <c r="M36" s="20">
        <f t="shared" si="2"/>
        <v>0.027847222222222225</v>
      </c>
      <c r="N36" s="21">
        <f t="shared" si="8"/>
        <v>35</v>
      </c>
      <c r="O36" s="20">
        <f t="shared" si="4"/>
        <v>0.0045717592592592615</v>
      </c>
      <c r="P36" s="21">
        <f t="shared" si="9"/>
        <v>17</v>
      </c>
      <c r="Q36" s="20">
        <v>0.0437962962962963</v>
      </c>
    </row>
    <row r="37" spans="1:17" ht="14.25">
      <c r="A37" s="15" t="s">
        <v>73</v>
      </c>
      <c r="B37" s="3">
        <v>111</v>
      </c>
      <c r="C37" s="3" t="s">
        <v>86</v>
      </c>
      <c r="D37" s="3" t="s">
        <v>4</v>
      </c>
      <c r="E37" s="3" t="s">
        <v>138</v>
      </c>
      <c r="F37" s="3">
        <v>1940</v>
      </c>
      <c r="G37" s="18" t="str">
        <f t="shared" si="0"/>
        <v>f1940</v>
      </c>
      <c r="H37" s="19" t="str">
        <f>VLOOKUP(G37,kategóriák!A$1:B$14,2,TRUE)</f>
        <v>SF6</v>
      </c>
      <c r="I37" s="20">
        <v>0.0103125</v>
      </c>
      <c r="J37" s="21">
        <f t="shared" si="6"/>
        <v>39</v>
      </c>
      <c r="K37" s="20">
        <v>0.03806712962962963</v>
      </c>
      <c r="L37" s="21">
        <f t="shared" si="7"/>
        <v>35</v>
      </c>
      <c r="M37" s="20">
        <f t="shared" si="2"/>
        <v>0.02775462962962963</v>
      </c>
      <c r="N37" s="21">
        <f t="shared" si="8"/>
        <v>33</v>
      </c>
      <c r="O37" s="20">
        <f t="shared" si="4"/>
        <v>0.005925925925925925</v>
      </c>
      <c r="P37" s="21">
        <f t="shared" si="9"/>
        <v>38</v>
      </c>
      <c r="Q37" s="20">
        <v>0.043993055555555556</v>
      </c>
    </row>
    <row r="38" spans="1:17" ht="14.25">
      <c r="A38" s="15" t="s">
        <v>74</v>
      </c>
      <c r="B38" s="3">
        <v>117</v>
      </c>
      <c r="C38" s="3" t="s">
        <v>132</v>
      </c>
      <c r="D38" s="3" t="s">
        <v>4</v>
      </c>
      <c r="E38" s="3" t="s">
        <v>133</v>
      </c>
      <c r="F38" s="3">
        <v>1961</v>
      </c>
      <c r="G38" s="18" t="str">
        <f t="shared" si="0"/>
        <v>f1961</v>
      </c>
      <c r="H38" s="19" t="str">
        <f>VLOOKUP(G38,kategóriák!A$1:B$14,2,TRUE)</f>
        <v>SF1</v>
      </c>
      <c r="I38" s="20">
        <v>0.01</v>
      </c>
      <c r="J38" s="21">
        <f t="shared" si="6"/>
        <v>35</v>
      </c>
      <c r="K38" s="20">
        <v>0.039375</v>
      </c>
      <c r="L38" s="21">
        <f t="shared" si="7"/>
        <v>38</v>
      </c>
      <c r="M38" s="20">
        <f t="shared" si="2"/>
        <v>0.029375</v>
      </c>
      <c r="N38" s="21">
        <f t="shared" si="8"/>
        <v>40</v>
      </c>
      <c r="O38" s="20">
        <f t="shared" si="4"/>
        <v>0.004953703703703703</v>
      </c>
      <c r="P38" s="21">
        <f t="shared" si="9"/>
        <v>25</v>
      </c>
      <c r="Q38" s="20">
        <v>0.044328703703703703</v>
      </c>
    </row>
    <row r="39" spans="1:17" ht="14.25">
      <c r="A39" s="15" t="s">
        <v>75</v>
      </c>
      <c r="B39" s="3">
        <v>118</v>
      </c>
      <c r="C39" s="3" t="s">
        <v>18</v>
      </c>
      <c r="D39" s="3" t="s">
        <v>4</v>
      </c>
      <c r="E39" s="3" t="s">
        <v>101</v>
      </c>
      <c r="F39" s="3">
        <v>1962</v>
      </c>
      <c r="G39" s="18" t="str">
        <f t="shared" si="0"/>
        <v>f1962</v>
      </c>
      <c r="H39" s="19" t="str">
        <f>VLOOKUP(G39,kategóriák!A$1:B$14,2,TRUE)</f>
        <v>SF1</v>
      </c>
      <c r="I39" s="20">
        <v>0.01167824074074074</v>
      </c>
      <c r="J39" s="21">
        <f t="shared" si="6"/>
        <v>45</v>
      </c>
      <c r="K39" s="20">
        <v>0.03949074074074074</v>
      </c>
      <c r="L39" s="21">
        <f t="shared" si="7"/>
        <v>39</v>
      </c>
      <c r="M39" s="20">
        <f t="shared" si="2"/>
        <v>0.027812500000000004</v>
      </c>
      <c r="N39" s="21">
        <f t="shared" si="8"/>
        <v>34</v>
      </c>
      <c r="O39" s="20">
        <f t="shared" si="4"/>
        <v>0.004965277777777777</v>
      </c>
      <c r="P39" s="21">
        <f t="shared" si="9"/>
        <v>26</v>
      </c>
      <c r="Q39" s="20">
        <v>0.04445601851851852</v>
      </c>
    </row>
    <row r="40" spans="1:17" ht="14.25">
      <c r="A40" s="15" t="s">
        <v>76</v>
      </c>
      <c r="B40" s="3">
        <v>207</v>
      </c>
      <c r="C40" s="3" t="s">
        <v>149</v>
      </c>
      <c r="D40" s="3" t="s">
        <v>22</v>
      </c>
      <c r="E40" s="3" t="s">
        <v>110</v>
      </c>
      <c r="F40" s="3">
        <v>1952</v>
      </c>
      <c r="G40" s="18" t="str">
        <f t="shared" si="0"/>
        <v>n1952</v>
      </c>
      <c r="H40" s="19" t="str">
        <f>VLOOKUP(G40,kategóriák!A$1:B$14,2,TRUE)</f>
        <v>SN5</v>
      </c>
      <c r="I40" s="20">
        <v>0.010243055555555556</v>
      </c>
      <c r="J40" s="21">
        <f t="shared" si="6"/>
        <v>38</v>
      </c>
      <c r="K40" s="20">
        <v>0.03722222222222222</v>
      </c>
      <c r="L40" s="21">
        <f t="shared" si="7"/>
        <v>32</v>
      </c>
      <c r="M40" s="20">
        <f t="shared" si="2"/>
        <v>0.026979166666666665</v>
      </c>
      <c r="N40" s="21">
        <f t="shared" si="8"/>
        <v>31</v>
      </c>
      <c r="O40" s="20">
        <f t="shared" si="4"/>
        <v>0.00765046296296297</v>
      </c>
      <c r="P40" s="21">
        <f t="shared" si="9"/>
        <v>47</v>
      </c>
      <c r="Q40" s="20">
        <v>0.04487268518518519</v>
      </c>
    </row>
    <row r="41" spans="1:17" ht="14.25">
      <c r="A41" s="15" t="s">
        <v>77</v>
      </c>
      <c r="B41" s="3">
        <v>175</v>
      </c>
      <c r="C41" s="3" t="s">
        <v>85</v>
      </c>
      <c r="D41" s="3" t="s">
        <v>4</v>
      </c>
      <c r="E41" s="3" t="s">
        <v>128</v>
      </c>
      <c r="F41" s="3">
        <v>1941</v>
      </c>
      <c r="G41" s="18" t="str">
        <f t="shared" si="0"/>
        <v>f1941</v>
      </c>
      <c r="H41" s="19" t="str">
        <f>VLOOKUP(G41,kategóriák!A$1:B$14,2,TRUE)</f>
        <v>SF5</v>
      </c>
      <c r="I41" s="20">
        <v>0.009884259259259258</v>
      </c>
      <c r="J41" s="21">
        <f t="shared" si="6"/>
        <v>32</v>
      </c>
      <c r="K41" s="20">
        <v>0.038483796296296294</v>
      </c>
      <c r="L41" s="21">
        <f t="shared" si="7"/>
        <v>36</v>
      </c>
      <c r="M41" s="20">
        <f t="shared" si="2"/>
        <v>0.028599537037037034</v>
      </c>
      <c r="N41" s="21">
        <f t="shared" si="8"/>
        <v>37</v>
      </c>
      <c r="O41" s="20">
        <f t="shared" si="4"/>
        <v>0.006655092592592594</v>
      </c>
      <c r="P41" s="21">
        <f t="shared" si="9"/>
        <v>43</v>
      </c>
      <c r="Q41" s="20">
        <v>0.04513888888888889</v>
      </c>
    </row>
    <row r="42" spans="1:17" ht="14.25">
      <c r="A42" s="15" t="s">
        <v>78</v>
      </c>
      <c r="B42" s="3">
        <v>208</v>
      </c>
      <c r="C42" s="3" t="s">
        <v>144</v>
      </c>
      <c r="D42" s="3" t="s">
        <v>22</v>
      </c>
      <c r="E42" s="3" t="s">
        <v>145</v>
      </c>
      <c r="F42" s="3">
        <v>1969</v>
      </c>
      <c r="G42" s="18" t="str">
        <f t="shared" si="0"/>
        <v>n1969</v>
      </c>
      <c r="H42" s="19" t="str">
        <f>VLOOKUP(G42,kategóriák!A$1:B$14,2,TRUE)</f>
        <v>SN2</v>
      </c>
      <c r="I42" s="20">
        <v>0.01076388888888889</v>
      </c>
      <c r="J42" s="21">
        <f t="shared" si="6"/>
        <v>42</v>
      </c>
      <c r="K42" s="20">
        <v>0.04173611111111111</v>
      </c>
      <c r="L42" s="21">
        <f t="shared" si="7"/>
        <v>41</v>
      </c>
      <c r="M42" s="20">
        <f t="shared" si="2"/>
        <v>0.03097222222222222</v>
      </c>
      <c r="N42" s="21">
        <f t="shared" si="8"/>
        <v>43</v>
      </c>
      <c r="O42" s="20">
        <f t="shared" si="4"/>
        <v>0.003981481481481482</v>
      </c>
      <c r="P42" s="21">
        <f t="shared" si="9"/>
        <v>9</v>
      </c>
      <c r="Q42" s="20">
        <v>0.045717592592592594</v>
      </c>
    </row>
    <row r="43" spans="1:17" ht="14.25">
      <c r="A43" s="15" t="s">
        <v>79</v>
      </c>
      <c r="B43" s="3">
        <v>210</v>
      </c>
      <c r="C43" s="3" t="s">
        <v>21</v>
      </c>
      <c r="D43" s="3" t="s">
        <v>22</v>
      </c>
      <c r="E43" s="3" t="s">
        <v>14</v>
      </c>
      <c r="F43" s="3">
        <v>1958</v>
      </c>
      <c r="G43" s="18" t="str">
        <f t="shared" si="0"/>
        <v>n1958</v>
      </c>
      <c r="H43" s="19" t="str">
        <f>VLOOKUP(G43,kategóriák!A$1:B$14,2,TRUE)</f>
        <v>SN4</v>
      </c>
      <c r="I43" s="20">
        <v>0.013020833333333334</v>
      </c>
      <c r="J43" s="21">
        <f t="shared" si="6"/>
        <v>49</v>
      </c>
      <c r="K43" s="20">
        <v>0.042361111111111106</v>
      </c>
      <c r="L43" s="21">
        <f t="shared" si="7"/>
        <v>42</v>
      </c>
      <c r="M43" s="20">
        <f t="shared" si="2"/>
        <v>0.02934027777777777</v>
      </c>
      <c r="N43" s="21">
        <f t="shared" si="8"/>
        <v>39</v>
      </c>
      <c r="O43" s="20">
        <f t="shared" si="4"/>
        <v>0.005150462962962968</v>
      </c>
      <c r="P43" s="21">
        <f t="shared" si="9"/>
        <v>33</v>
      </c>
      <c r="Q43" s="20">
        <v>0.047511574074074074</v>
      </c>
    </row>
    <row r="44" spans="1:17" ht="14.25">
      <c r="A44" s="15" t="s">
        <v>80</v>
      </c>
      <c r="B44" s="3">
        <v>205</v>
      </c>
      <c r="C44" s="3" t="s">
        <v>106</v>
      </c>
      <c r="D44" s="3" t="s">
        <v>22</v>
      </c>
      <c r="E44" s="3" t="s">
        <v>16</v>
      </c>
      <c r="F44" s="3">
        <v>1953</v>
      </c>
      <c r="G44" s="18" t="str">
        <f t="shared" si="0"/>
        <v>n1953</v>
      </c>
      <c r="H44" s="19" t="str">
        <f>VLOOKUP(G44,kategóriák!A$1:B$14,2,TRUE)</f>
        <v>SN5</v>
      </c>
      <c r="I44" s="20">
        <v>0.0121875</v>
      </c>
      <c r="J44" s="21">
        <f t="shared" si="6"/>
        <v>47</v>
      </c>
      <c r="K44" s="20">
        <v>0.042777777777777776</v>
      </c>
      <c r="L44" s="21">
        <f t="shared" si="7"/>
        <v>43</v>
      </c>
      <c r="M44" s="20">
        <f t="shared" si="2"/>
        <v>0.030590277777777775</v>
      </c>
      <c r="N44" s="21">
        <f t="shared" si="8"/>
        <v>41</v>
      </c>
      <c r="O44" s="20">
        <f t="shared" si="4"/>
        <v>0.006666666666666661</v>
      </c>
      <c r="P44" s="21">
        <f t="shared" si="9"/>
        <v>44</v>
      </c>
      <c r="Q44" s="20">
        <v>0.04944444444444444</v>
      </c>
    </row>
    <row r="45" spans="1:17" ht="14.25">
      <c r="A45" s="15" t="s">
        <v>81</v>
      </c>
      <c r="B45" s="3">
        <v>204</v>
      </c>
      <c r="C45" s="3" t="s">
        <v>147</v>
      </c>
      <c r="D45" s="3" t="s">
        <v>22</v>
      </c>
      <c r="E45" s="3" t="s">
        <v>14</v>
      </c>
      <c r="F45" s="3">
        <v>1958</v>
      </c>
      <c r="G45" s="18" t="str">
        <f t="shared" si="0"/>
        <v>n1958</v>
      </c>
      <c r="H45" s="19" t="str">
        <f>VLOOKUP(G45,kategóriák!A$1:B$14,2,TRUE)</f>
        <v>SN4</v>
      </c>
      <c r="I45" s="20">
        <v>0.010555555555555554</v>
      </c>
      <c r="J45" s="21">
        <f t="shared" si="6"/>
        <v>41</v>
      </c>
      <c r="K45" s="20">
        <v>0.04150462962962963</v>
      </c>
      <c r="L45" s="21">
        <f t="shared" si="7"/>
        <v>40</v>
      </c>
      <c r="M45" s="20">
        <f t="shared" si="2"/>
        <v>0.030949074074074073</v>
      </c>
      <c r="N45" s="21">
        <f t="shared" si="8"/>
        <v>42</v>
      </c>
      <c r="O45" s="20">
        <f t="shared" si="4"/>
        <v>0.008020833333333331</v>
      </c>
      <c r="P45" s="21">
        <f t="shared" si="9"/>
        <v>49</v>
      </c>
      <c r="Q45" s="20">
        <v>0.04952546296296296</v>
      </c>
    </row>
    <row r="46" spans="1:17" ht="14.25">
      <c r="A46" s="15" t="s">
        <v>82</v>
      </c>
      <c r="B46" s="3">
        <v>178</v>
      </c>
      <c r="C46" s="3" t="s">
        <v>104</v>
      </c>
      <c r="D46" s="3" t="s">
        <v>4</v>
      </c>
      <c r="E46" s="3" t="s">
        <v>14</v>
      </c>
      <c r="F46" s="3">
        <v>1933</v>
      </c>
      <c r="G46" s="18" t="str">
        <f t="shared" si="0"/>
        <v>f1933</v>
      </c>
      <c r="H46" s="19" t="str">
        <f>VLOOKUP(G46,kategóriák!A$1:B$14,2,TRUE)</f>
        <v>SF7</v>
      </c>
      <c r="I46" s="20">
        <v>0.011898148148148149</v>
      </c>
      <c r="J46" s="21">
        <f t="shared" si="6"/>
        <v>46</v>
      </c>
      <c r="K46" s="20">
        <v>0.04321759259259259</v>
      </c>
      <c r="L46" s="21">
        <f t="shared" si="7"/>
        <v>44</v>
      </c>
      <c r="M46" s="20">
        <f t="shared" si="2"/>
        <v>0.03131944444444444</v>
      </c>
      <c r="N46" s="21">
        <f t="shared" si="8"/>
        <v>44</v>
      </c>
      <c r="O46" s="20">
        <f t="shared" si="4"/>
        <v>0.006851851851851852</v>
      </c>
      <c r="P46" s="21">
        <f t="shared" si="9"/>
        <v>45</v>
      </c>
      <c r="Q46" s="20">
        <v>0.050069444444444444</v>
      </c>
    </row>
    <row r="47" spans="1:17" ht="14.25">
      <c r="A47" s="15" t="s">
        <v>83</v>
      </c>
      <c r="B47" s="3">
        <v>176</v>
      </c>
      <c r="C47" s="3" t="s">
        <v>156</v>
      </c>
      <c r="D47" s="3" t="s">
        <v>4</v>
      </c>
      <c r="E47" s="3" t="s">
        <v>157</v>
      </c>
      <c r="F47" s="3">
        <v>1958</v>
      </c>
      <c r="G47" s="18" t="str">
        <f t="shared" si="0"/>
        <v>f1958</v>
      </c>
      <c r="H47" s="19" t="str">
        <f>VLOOKUP(G47,kategóriák!A$1:B$14,2,TRUE)</f>
        <v>SF2</v>
      </c>
      <c r="I47" s="20">
        <v>0.01136574074074074</v>
      </c>
      <c r="J47" s="21">
        <f t="shared" si="6"/>
        <v>43</v>
      </c>
      <c r="K47" s="20">
        <v>0.045254629629629624</v>
      </c>
      <c r="L47" s="21">
        <f t="shared" si="7"/>
        <v>46</v>
      </c>
      <c r="M47" s="20">
        <f t="shared" si="2"/>
        <v>0.033888888888888885</v>
      </c>
      <c r="N47" s="21">
        <f t="shared" si="8"/>
        <v>46</v>
      </c>
      <c r="O47" s="20">
        <f t="shared" si="4"/>
        <v>0.006550925925925932</v>
      </c>
      <c r="P47" s="21">
        <f t="shared" si="9"/>
        <v>42</v>
      </c>
      <c r="Q47" s="20">
        <v>0.051805555555555556</v>
      </c>
    </row>
    <row r="48" spans="1:17" ht="14.25">
      <c r="A48" s="15" t="s">
        <v>113</v>
      </c>
      <c r="B48" s="3">
        <v>203</v>
      </c>
      <c r="C48" s="3" t="s">
        <v>143</v>
      </c>
      <c r="D48" s="3" t="s">
        <v>22</v>
      </c>
      <c r="E48" s="3" t="s">
        <v>14</v>
      </c>
      <c r="F48" s="3">
        <v>1970</v>
      </c>
      <c r="G48" s="18" t="str">
        <f t="shared" si="0"/>
        <v>n1970</v>
      </c>
      <c r="H48" s="19" t="str">
        <f>VLOOKUP(G48,kategóriák!A$1:B$14,2,TRUE)</f>
        <v>SN2</v>
      </c>
      <c r="I48" s="20">
        <v>0.010416666666666666</v>
      </c>
      <c r="J48" s="21">
        <f t="shared" si="6"/>
        <v>40</v>
      </c>
      <c r="K48" s="20">
        <v>0.04422453703703704</v>
      </c>
      <c r="L48" s="21">
        <f t="shared" si="7"/>
        <v>45</v>
      </c>
      <c r="M48" s="20">
        <f t="shared" si="2"/>
        <v>0.03380787037037038</v>
      </c>
      <c r="N48" s="21">
        <f t="shared" si="8"/>
        <v>45</v>
      </c>
      <c r="O48" s="20">
        <f t="shared" si="4"/>
        <v>0.007824074074074067</v>
      </c>
      <c r="P48" s="21">
        <f t="shared" si="9"/>
        <v>48</v>
      </c>
      <c r="Q48" s="20">
        <v>0.05204861111111111</v>
      </c>
    </row>
    <row r="49" spans="1:17" ht="14.25">
      <c r="A49" s="15" t="s">
        <v>114</v>
      </c>
      <c r="B49" s="3">
        <v>202</v>
      </c>
      <c r="C49" s="3" t="s">
        <v>146</v>
      </c>
      <c r="D49" s="3" t="s">
        <v>22</v>
      </c>
      <c r="E49" s="3" t="s">
        <v>14</v>
      </c>
      <c r="F49" s="3">
        <v>1952</v>
      </c>
      <c r="G49" s="18" t="str">
        <f t="shared" si="0"/>
        <v>n1952</v>
      </c>
      <c r="H49" s="19" t="str">
        <f>VLOOKUP(G49,kategóriák!A$1:B$14,2,TRUE)</f>
        <v>SN5</v>
      </c>
      <c r="I49" s="20">
        <v>0.01244212962962963</v>
      </c>
      <c r="J49" s="21">
        <f t="shared" si="6"/>
        <v>48</v>
      </c>
      <c r="K49" s="20">
        <v>0.048032407407407406</v>
      </c>
      <c r="L49" s="21">
        <f t="shared" si="7"/>
        <v>47</v>
      </c>
      <c r="M49" s="20">
        <f t="shared" si="2"/>
        <v>0.035590277777777776</v>
      </c>
      <c r="N49" s="21">
        <f t="shared" si="8"/>
        <v>48</v>
      </c>
      <c r="O49" s="20">
        <f t="shared" si="4"/>
        <v>0.005497685185185189</v>
      </c>
      <c r="P49" s="21">
        <f t="shared" si="9"/>
        <v>37</v>
      </c>
      <c r="Q49" s="20">
        <v>0.053530092592592594</v>
      </c>
    </row>
    <row r="50" spans="1:17" ht="14.25">
      <c r="A50" s="15" t="s">
        <v>115</v>
      </c>
      <c r="B50" s="3">
        <v>200</v>
      </c>
      <c r="C50" s="3" t="s">
        <v>95</v>
      </c>
      <c r="D50" s="3" t="s">
        <v>22</v>
      </c>
      <c r="E50" s="3" t="s">
        <v>94</v>
      </c>
      <c r="F50" s="3">
        <v>1941</v>
      </c>
      <c r="G50" s="18" t="str">
        <f t="shared" si="0"/>
        <v>n1941</v>
      </c>
      <c r="H50" s="19" t="str">
        <f>VLOOKUP(G50,kategóriák!A$1:B$14,2,TRUE)</f>
        <v>SN7</v>
      </c>
      <c r="I50" s="20">
        <v>0.014791666666666668</v>
      </c>
      <c r="J50" s="21">
        <f t="shared" si="6"/>
        <v>50</v>
      </c>
      <c r="K50" s="20">
        <v>0.05104166666666667</v>
      </c>
      <c r="L50" s="21">
        <f t="shared" si="7"/>
        <v>49</v>
      </c>
      <c r="M50" s="20">
        <f t="shared" si="2"/>
        <v>0.036250000000000004</v>
      </c>
      <c r="N50" s="21">
        <f t="shared" si="8"/>
        <v>49</v>
      </c>
      <c r="O50" s="20">
        <f t="shared" si="4"/>
        <v>0.006157407407407403</v>
      </c>
      <c r="P50" s="21">
        <f t="shared" si="9"/>
        <v>41</v>
      </c>
      <c r="Q50" s="20">
        <v>0.057199074074074076</v>
      </c>
    </row>
    <row r="51" spans="1:17" ht="14.25">
      <c r="A51" s="15" t="s">
        <v>116</v>
      </c>
      <c r="B51" s="3">
        <v>116</v>
      </c>
      <c r="C51" s="3" t="s">
        <v>102</v>
      </c>
      <c r="D51" s="3" t="s">
        <v>4</v>
      </c>
      <c r="E51" s="3" t="s">
        <v>17</v>
      </c>
      <c r="F51" s="3">
        <v>1936</v>
      </c>
      <c r="G51" s="18" t="str">
        <f t="shared" si="0"/>
        <v>f1936</v>
      </c>
      <c r="H51" s="19" t="str">
        <f>VLOOKUP(G51,kategóriák!A$1:B$14,2,TRUE)</f>
        <v>SF6</v>
      </c>
      <c r="I51" s="20">
        <v>0.015486111111111112</v>
      </c>
      <c r="J51" s="21">
        <f t="shared" si="6"/>
        <v>51</v>
      </c>
      <c r="K51" s="20">
        <v>0.05034722222222222</v>
      </c>
      <c r="L51" s="21">
        <f t="shared" si="7"/>
        <v>48</v>
      </c>
      <c r="M51" s="20">
        <f t="shared" si="2"/>
        <v>0.03486111111111111</v>
      </c>
      <c r="N51" s="21">
        <f t="shared" si="8"/>
        <v>47</v>
      </c>
      <c r="O51" s="20">
        <f t="shared" si="4"/>
        <v>0.007037037037037036</v>
      </c>
      <c r="P51" s="21">
        <f t="shared" si="9"/>
        <v>46</v>
      </c>
      <c r="Q51" s="20">
        <v>0.05738425925925925</v>
      </c>
    </row>
    <row r="52" spans="2:17" ht="14.25">
      <c r="B52" s="3">
        <v>119</v>
      </c>
      <c r="C52" s="3" t="s">
        <v>98</v>
      </c>
      <c r="D52" s="3" t="s">
        <v>4</v>
      </c>
      <c r="E52" s="3" t="s">
        <v>14</v>
      </c>
      <c r="F52" s="3">
        <v>1953</v>
      </c>
      <c r="G52" s="18" t="str">
        <f t="shared" si="0"/>
        <v>f1953</v>
      </c>
      <c r="H52" s="19" t="str">
        <f>VLOOKUP(G52,kategóriák!A$1:B$14,2,TRUE)</f>
        <v>SF3</v>
      </c>
      <c r="I52" s="20">
        <v>0.007951388888888888</v>
      </c>
      <c r="J52" s="21">
        <f t="shared" si="6"/>
        <v>6</v>
      </c>
      <c r="K52" s="20" t="s">
        <v>174</v>
      </c>
      <c r="L52" s="21"/>
      <c r="M52" s="20"/>
      <c r="N52" s="21"/>
      <c r="O52" s="20"/>
      <c r="P52" s="21"/>
      <c r="Q52" s="20"/>
    </row>
    <row r="53" spans="2:17" ht="14.25">
      <c r="B53" s="3">
        <v>177</v>
      </c>
      <c r="C53" s="3" t="s">
        <v>153</v>
      </c>
      <c r="D53" s="3" t="s">
        <v>4</v>
      </c>
      <c r="E53" s="3" t="s">
        <v>9</v>
      </c>
      <c r="F53" s="3">
        <v>1956</v>
      </c>
      <c r="G53" s="18" t="str">
        <f t="shared" si="0"/>
        <v>f1956</v>
      </c>
      <c r="H53" s="19" t="str">
        <f>VLOOKUP(G53,kategóriák!A$1:B$14,2,TRUE)</f>
        <v>SF2</v>
      </c>
      <c r="I53" s="20">
        <v>0.008958333333333334</v>
      </c>
      <c r="J53" s="21">
        <f t="shared" si="6"/>
        <v>20</v>
      </c>
      <c r="K53" s="20" t="s">
        <v>174</v>
      </c>
      <c r="L53" s="21"/>
      <c r="M53" s="20"/>
      <c r="N53" s="21"/>
      <c r="O53" s="20"/>
      <c r="P53" s="21"/>
      <c r="Q53" s="20"/>
    </row>
  </sheetData>
  <mergeCells count="11">
    <mergeCell ref="E1:E2"/>
    <mergeCell ref="F1:F2"/>
    <mergeCell ref="H1:H2"/>
    <mergeCell ref="A1:A2"/>
    <mergeCell ref="B1:B2"/>
    <mergeCell ref="C1:C2"/>
    <mergeCell ref="D1:D2"/>
    <mergeCell ref="I1:J1"/>
    <mergeCell ref="K1:L1"/>
    <mergeCell ref="M1:N1"/>
    <mergeCell ref="O1:P1"/>
  </mergeCells>
  <printOptions horizontalCentered="1"/>
  <pageMargins left="0.3937007874015748" right="0.3937007874015748" top="1.35" bottom="0.74" header="0.26" footer="0.41"/>
  <pageSetup fitToHeight="0" fitToWidth="1" horizontalDpi="300" verticalDpi="300" orientation="landscape" paperSize="9" r:id="rId1"/>
  <headerFooter alignWithMargins="0">
    <oddHeader>&amp;C&amp;"Arial,Félkövér"&amp;20Országos Szenior Triatlon Bajnokság
Győr, 2005. október 9.
Abszolút eredménylista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4.7109375" style="0" bestFit="1" customWidth="1"/>
    <col min="3" max="3" width="19.7109375" style="0" bestFit="1" customWidth="1"/>
    <col min="4" max="4" width="5.28125" style="0" bestFit="1" customWidth="1"/>
    <col min="5" max="5" width="21.421875" style="0" bestFit="1" customWidth="1"/>
    <col min="6" max="6" width="8.28125" style="0" bestFit="1" customWidth="1"/>
    <col min="7" max="7" width="10.421875" style="0" bestFit="1" customWidth="1"/>
    <col min="8" max="8" width="9.57421875" style="0" customWidth="1"/>
  </cols>
  <sheetData>
    <row r="1" spans="1:8" s="1" customFormat="1" ht="15">
      <c r="A1" s="14" t="s">
        <v>122</v>
      </c>
      <c r="B1" s="4" t="s">
        <v>125</v>
      </c>
      <c r="C1" s="4" t="s">
        <v>0</v>
      </c>
      <c r="D1" s="4" t="s">
        <v>3</v>
      </c>
      <c r="E1" s="4" t="s">
        <v>1</v>
      </c>
      <c r="F1" s="4" t="s">
        <v>2</v>
      </c>
      <c r="G1" s="4" t="s">
        <v>25</v>
      </c>
      <c r="H1" s="5" t="s">
        <v>38</v>
      </c>
    </row>
    <row r="2" spans="1:8" ht="14.25">
      <c r="A2" s="15" t="s">
        <v>39</v>
      </c>
      <c r="B2" s="3">
        <v>174</v>
      </c>
      <c r="C2" s="3" t="s">
        <v>10</v>
      </c>
      <c r="D2" s="3" t="s">
        <v>4</v>
      </c>
      <c r="E2" s="3" t="s">
        <v>9</v>
      </c>
      <c r="F2" s="3">
        <v>1961</v>
      </c>
      <c r="G2" s="19" t="s">
        <v>33</v>
      </c>
      <c r="H2" s="20">
        <v>0.03369212962962963</v>
      </c>
    </row>
    <row r="3" spans="1:8" ht="14.25">
      <c r="A3" s="15" t="s">
        <v>40</v>
      </c>
      <c r="B3" s="3">
        <v>115</v>
      </c>
      <c r="C3" s="3" t="s">
        <v>141</v>
      </c>
      <c r="D3" s="3" t="s">
        <v>4</v>
      </c>
      <c r="E3" s="3" t="s">
        <v>96</v>
      </c>
      <c r="F3" s="3">
        <v>1964</v>
      </c>
      <c r="G3" s="19" t="s">
        <v>33</v>
      </c>
      <c r="H3" s="20">
        <v>0.033796296296296297</v>
      </c>
    </row>
    <row r="4" spans="1:8" ht="14.25">
      <c r="A4" s="15" t="s">
        <v>41</v>
      </c>
      <c r="B4" s="3">
        <v>123</v>
      </c>
      <c r="C4" s="3" t="s">
        <v>89</v>
      </c>
      <c r="D4" s="3" t="s">
        <v>4</v>
      </c>
      <c r="E4" s="3" t="s">
        <v>88</v>
      </c>
      <c r="F4" s="3">
        <v>1957</v>
      </c>
      <c r="G4" s="19" t="s">
        <v>32</v>
      </c>
      <c r="H4" s="20">
        <v>0.03456018518518519</v>
      </c>
    </row>
    <row r="5" spans="1:8" ht="14.25">
      <c r="A5" s="15" t="s">
        <v>42</v>
      </c>
      <c r="B5" s="3">
        <v>121</v>
      </c>
      <c r="C5" s="3" t="s">
        <v>152</v>
      </c>
      <c r="D5" s="3" t="s">
        <v>4</v>
      </c>
      <c r="E5" s="3" t="s">
        <v>128</v>
      </c>
      <c r="F5" s="3">
        <v>1957</v>
      </c>
      <c r="G5" s="19" t="s">
        <v>32</v>
      </c>
      <c r="H5" s="20">
        <v>0.035416666666666666</v>
      </c>
    </row>
    <row r="6" spans="1:8" ht="14.25">
      <c r="A6" s="15" t="s">
        <v>43</v>
      </c>
      <c r="B6" s="3">
        <v>112</v>
      </c>
      <c r="C6" s="3" t="s">
        <v>5</v>
      </c>
      <c r="D6" s="3" t="s">
        <v>4</v>
      </c>
      <c r="E6" s="3" t="s">
        <v>8</v>
      </c>
      <c r="F6" s="3">
        <v>1954</v>
      </c>
      <c r="G6" s="19" t="s">
        <v>31</v>
      </c>
      <c r="H6" s="20">
        <v>0.03549768518518519</v>
      </c>
    </row>
    <row r="7" spans="1:8" ht="14.25">
      <c r="A7" s="15" t="s">
        <v>44</v>
      </c>
      <c r="B7" s="3">
        <v>110</v>
      </c>
      <c r="C7" s="3" t="s">
        <v>126</v>
      </c>
      <c r="D7" s="3" t="s">
        <v>4</v>
      </c>
      <c r="E7" s="3" t="s">
        <v>127</v>
      </c>
      <c r="F7" s="3">
        <v>1952</v>
      </c>
      <c r="G7" s="19" t="s">
        <v>31</v>
      </c>
      <c r="H7" s="20">
        <v>0.035833333333333335</v>
      </c>
    </row>
    <row r="8" spans="1:8" ht="14.25">
      <c r="A8" s="15" t="s">
        <v>45</v>
      </c>
      <c r="B8" s="3">
        <v>114</v>
      </c>
      <c r="C8" s="3" t="s">
        <v>7</v>
      </c>
      <c r="D8" s="3" t="s">
        <v>4</v>
      </c>
      <c r="E8" s="3" t="s">
        <v>8</v>
      </c>
      <c r="F8" s="3">
        <v>1950</v>
      </c>
      <c r="G8" s="19" t="s">
        <v>30</v>
      </c>
      <c r="H8" s="20">
        <v>0.03585648148148148</v>
      </c>
    </row>
    <row r="9" spans="1:8" ht="14.25">
      <c r="A9" s="15" t="s">
        <v>46</v>
      </c>
      <c r="B9" s="3">
        <v>126</v>
      </c>
      <c r="C9" s="3" t="s">
        <v>103</v>
      </c>
      <c r="D9" s="3" t="s">
        <v>4</v>
      </c>
      <c r="E9" s="3" t="s">
        <v>138</v>
      </c>
      <c r="F9" s="3">
        <v>1945</v>
      </c>
      <c r="G9" s="19" t="s">
        <v>29</v>
      </c>
      <c r="H9" s="20">
        <v>0.036099537037037034</v>
      </c>
    </row>
    <row r="10" spans="1:8" ht="14.25">
      <c r="A10" s="15" t="s">
        <v>47</v>
      </c>
      <c r="B10" s="3">
        <v>172</v>
      </c>
      <c r="C10" s="3" t="s">
        <v>131</v>
      </c>
      <c r="D10" s="3" t="s">
        <v>4</v>
      </c>
      <c r="E10" s="3" t="s">
        <v>9</v>
      </c>
      <c r="F10" s="3">
        <v>1951</v>
      </c>
      <c r="G10" s="19" t="s">
        <v>31</v>
      </c>
      <c r="H10" s="20">
        <v>0.036458333333333336</v>
      </c>
    </row>
    <row r="11" spans="1:8" ht="14.25">
      <c r="A11" s="15" t="s">
        <v>48</v>
      </c>
      <c r="B11" s="3">
        <v>105</v>
      </c>
      <c r="C11" s="3" t="s">
        <v>19</v>
      </c>
      <c r="D11" s="3" t="s">
        <v>4</v>
      </c>
      <c r="E11" s="3" t="s">
        <v>9</v>
      </c>
      <c r="F11" s="3">
        <v>1955</v>
      </c>
      <c r="G11" s="19" t="s">
        <v>31</v>
      </c>
      <c r="H11" s="20">
        <v>0.03649305555555555</v>
      </c>
    </row>
    <row r="12" spans="1:8" ht="14.25">
      <c r="A12" s="15" t="s">
        <v>49</v>
      </c>
      <c r="B12" s="3">
        <v>180</v>
      </c>
      <c r="C12" s="3" t="s">
        <v>107</v>
      </c>
      <c r="D12" s="3" t="s">
        <v>4</v>
      </c>
      <c r="E12" s="3" t="s">
        <v>8</v>
      </c>
      <c r="F12" s="3">
        <v>1948</v>
      </c>
      <c r="G12" s="19" t="s">
        <v>30</v>
      </c>
      <c r="H12" s="20">
        <v>0.036550925925925924</v>
      </c>
    </row>
    <row r="13" spans="1:8" ht="14.25">
      <c r="A13" s="15" t="s">
        <v>50</v>
      </c>
      <c r="B13" s="25">
        <v>104</v>
      </c>
      <c r="C13" s="23" t="s">
        <v>151</v>
      </c>
      <c r="D13" s="23" t="s">
        <v>4</v>
      </c>
      <c r="E13" s="23" t="s">
        <v>130</v>
      </c>
      <c r="F13" s="25">
        <v>1956</v>
      </c>
      <c r="G13" s="19" t="s">
        <v>32</v>
      </c>
      <c r="H13" s="20">
        <v>0.03733796296296296</v>
      </c>
    </row>
    <row r="14" spans="1:8" ht="14.25">
      <c r="A14" s="15" t="s">
        <v>51</v>
      </c>
      <c r="B14" s="3">
        <v>129</v>
      </c>
      <c r="C14" s="3" t="s">
        <v>97</v>
      </c>
      <c r="D14" s="3" t="s">
        <v>4</v>
      </c>
      <c r="E14" s="3" t="s">
        <v>6</v>
      </c>
      <c r="F14" s="3">
        <v>1956</v>
      </c>
      <c r="G14" s="19" t="s">
        <v>32</v>
      </c>
      <c r="H14" s="20">
        <v>0.03736111111111111</v>
      </c>
    </row>
    <row r="15" spans="1:8" ht="14.25">
      <c r="A15" s="15" t="s">
        <v>52</v>
      </c>
      <c r="B15" s="3">
        <v>120</v>
      </c>
      <c r="C15" s="3" t="s">
        <v>109</v>
      </c>
      <c r="D15" s="3" t="s">
        <v>4</v>
      </c>
      <c r="E15" s="3" t="s">
        <v>99</v>
      </c>
      <c r="F15" s="3">
        <v>1951</v>
      </c>
      <c r="G15" s="19" t="s">
        <v>31</v>
      </c>
      <c r="H15" s="20">
        <v>0.0375</v>
      </c>
    </row>
    <row r="16" spans="1:8" ht="14.25">
      <c r="A16" s="15" t="s">
        <v>54</v>
      </c>
      <c r="B16" s="3">
        <v>127</v>
      </c>
      <c r="C16" s="3" t="s">
        <v>134</v>
      </c>
      <c r="D16" s="3" t="s">
        <v>4</v>
      </c>
      <c r="E16" s="3" t="s">
        <v>105</v>
      </c>
      <c r="F16" s="3">
        <v>1958</v>
      </c>
      <c r="G16" s="19" t="s">
        <v>32</v>
      </c>
      <c r="H16" s="20">
        <v>0.03784722222222222</v>
      </c>
    </row>
    <row r="17" spans="1:8" ht="14.25">
      <c r="A17" s="15" t="s">
        <v>53</v>
      </c>
      <c r="B17" s="3">
        <v>125</v>
      </c>
      <c r="C17" s="3" t="s">
        <v>87</v>
      </c>
      <c r="D17" s="3" t="s">
        <v>4</v>
      </c>
      <c r="E17" s="3" t="s">
        <v>88</v>
      </c>
      <c r="F17" s="3">
        <v>1948</v>
      </c>
      <c r="G17" s="19" t="s">
        <v>30</v>
      </c>
      <c r="H17" s="20">
        <v>0.03784722222222222</v>
      </c>
    </row>
    <row r="18" spans="1:8" ht="14.25">
      <c r="A18" s="15" t="s">
        <v>55</v>
      </c>
      <c r="B18" s="3">
        <v>124</v>
      </c>
      <c r="C18" s="3" t="s">
        <v>137</v>
      </c>
      <c r="D18" s="3" t="s">
        <v>4</v>
      </c>
      <c r="E18" s="3" t="s">
        <v>138</v>
      </c>
      <c r="F18" s="3">
        <v>1953</v>
      </c>
      <c r="G18" s="19" t="s">
        <v>31</v>
      </c>
      <c r="H18" s="20">
        <v>0.03789351851851852</v>
      </c>
    </row>
    <row r="19" spans="1:8" ht="14.25">
      <c r="A19" s="15" t="s">
        <v>56</v>
      </c>
      <c r="B19" s="3">
        <v>179</v>
      </c>
      <c r="C19" s="3" t="s">
        <v>148</v>
      </c>
      <c r="D19" s="3" t="s">
        <v>4</v>
      </c>
      <c r="E19" s="3" t="s">
        <v>14</v>
      </c>
      <c r="F19" s="3">
        <v>1952</v>
      </c>
      <c r="G19" s="19" t="s">
        <v>31</v>
      </c>
      <c r="H19" s="20">
        <v>0.03803240740740741</v>
      </c>
    </row>
    <row r="20" spans="1:8" ht="14.25">
      <c r="A20" s="15" t="s">
        <v>57</v>
      </c>
      <c r="B20" s="3">
        <v>130</v>
      </c>
      <c r="C20" s="3" t="s">
        <v>11</v>
      </c>
      <c r="D20" s="3" t="s">
        <v>4</v>
      </c>
      <c r="E20" s="3" t="s">
        <v>9</v>
      </c>
      <c r="F20" s="3">
        <v>1960</v>
      </c>
      <c r="G20" s="19" t="s">
        <v>32</v>
      </c>
      <c r="H20" s="20">
        <v>0.03813657407407407</v>
      </c>
    </row>
    <row r="21" spans="1:8" ht="14.25">
      <c r="A21" s="15" t="s">
        <v>58</v>
      </c>
      <c r="B21" s="3">
        <v>113</v>
      </c>
      <c r="C21" s="3" t="s">
        <v>155</v>
      </c>
      <c r="D21" s="3" t="s">
        <v>4</v>
      </c>
      <c r="E21" s="3" t="s">
        <v>12</v>
      </c>
      <c r="F21" s="3">
        <v>1965</v>
      </c>
      <c r="G21" s="19" t="s">
        <v>33</v>
      </c>
      <c r="H21" s="20">
        <v>0.038483796296296294</v>
      </c>
    </row>
    <row r="22" spans="1:8" ht="14.25">
      <c r="A22" s="15" t="s">
        <v>59</v>
      </c>
      <c r="B22" s="3">
        <v>102</v>
      </c>
      <c r="C22" s="3" t="s">
        <v>129</v>
      </c>
      <c r="D22" s="3" t="s">
        <v>4</v>
      </c>
      <c r="E22" s="3" t="s">
        <v>130</v>
      </c>
      <c r="F22" s="3">
        <v>1952</v>
      </c>
      <c r="G22" s="19" t="s">
        <v>31</v>
      </c>
      <c r="H22" s="20">
        <v>0.03863425925925926</v>
      </c>
    </row>
    <row r="23" spans="1:8" ht="14.25">
      <c r="A23" s="15" t="s">
        <v>60</v>
      </c>
      <c r="B23" s="3">
        <v>107</v>
      </c>
      <c r="C23" s="3" t="s">
        <v>90</v>
      </c>
      <c r="D23" s="3" t="s">
        <v>4</v>
      </c>
      <c r="E23" s="3" t="s">
        <v>91</v>
      </c>
      <c r="F23" s="3">
        <v>1953</v>
      </c>
      <c r="G23" s="19" t="s">
        <v>31</v>
      </c>
      <c r="H23" s="20">
        <v>0.03884259259259259</v>
      </c>
    </row>
    <row r="24" spans="1:8" ht="14.25">
      <c r="A24" s="15" t="s">
        <v>61</v>
      </c>
      <c r="B24" s="3">
        <v>122</v>
      </c>
      <c r="C24" s="3" t="s">
        <v>20</v>
      </c>
      <c r="D24" s="3" t="s">
        <v>4</v>
      </c>
      <c r="E24" s="3" t="s">
        <v>100</v>
      </c>
      <c r="F24" s="3">
        <v>1943</v>
      </c>
      <c r="G24" s="19" t="s">
        <v>29</v>
      </c>
      <c r="H24" s="20">
        <v>0.03917824074074074</v>
      </c>
    </row>
    <row r="25" spans="1:8" ht="14.25">
      <c r="A25" s="15" t="s">
        <v>62</v>
      </c>
      <c r="B25" s="3">
        <v>108</v>
      </c>
      <c r="C25" s="3" t="s">
        <v>135</v>
      </c>
      <c r="D25" s="3" t="s">
        <v>4</v>
      </c>
      <c r="E25" s="3" t="s">
        <v>91</v>
      </c>
      <c r="F25" s="3">
        <v>1958</v>
      </c>
      <c r="G25" s="19" t="s">
        <v>32</v>
      </c>
      <c r="H25" s="20">
        <v>0.03920138888888889</v>
      </c>
    </row>
    <row r="26" spans="1:8" ht="14.25">
      <c r="A26" s="15" t="s">
        <v>63</v>
      </c>
      <c r="B26" s="3">
        <v>109</v>
      </c>
      <c r="C26" s="3" t="s">
        <v>93</v>
      </c>
      <c r="D26" s="3" t="s">
        <v>4</v>
      </c>
      <c r="E26" s="3" t="s">
        <v>94</v>
      </c>
      <c r="F26" s="3">
        <v>1941</v>
      </c>
      <c r="G26" s="19" t="s">
        <v>29</v>
      </c>
      <c r="H26" s="20">
        <v>0.03927083333333333</v>
      </c>
    </row>
    <row r="27" spans="1:8" ht="14.25">
      <c r="A27" s="15" t="s">
        <v>64</v>
      </c>
      <c r="B27" s="3">
        <v>103</v>
      </c>
      <c r="C27" s="3" t="s">
        <v>142</v>
      </c>
      <c r="D27" s="3" t="s">
        <v>4</v>
      </c>
      <c r="E27" s="3" t="s">
        <v>130</v>
      </c>
      <c r="F27" s="3">
        <v>1951</v>
      </c>
      <c r="G27" s="19" t="s">
        <v>31</v>
      </c>
      <c r="H27" s="20">
        <v>0.03981481481481482</v>
      </c>
    </row>
    <row r="28" spans="1:8" ht="14.25">
      <c r="A28" s="15" t="s">
        <v>65</v>
      </c>
      <c r="B28" s="3">
        <v>173</v>
      </c>
      <c r="C28" s="3" t="s">
        <v>15</v>
      </c>
      <c r="D28" s="3" t="s">
        <v>4</v>
      </c>
      <c r="E28" s="3" t="s">
        <v>6</v>
      </c>
      <c r="F28" s="3">
        <v>1949</v>
      </c>
      <c r="G28" s="19" t="s">
        <v>30</v>
      </c>
      <c r="H28" s="20">
        <v>0.04091435185185185</v>
      </c>
    </row>
    <row r="29" spans="1:8" ht="14.25">
      <c r="A29" s="15" t="s">
        <v>66</v>
      </c>
      <c r="B29" s="25">
        <v>100</v>
      </c>
      <c r="C29" s="23" t="s">
        <v>154</v>
      </c>
      <c r="D29" s="23" t="s">
        <v>4</v>
      </c>
      <c r="E29" s="23" t="s">
        <v>6</v>
      </c>
      <c r="F29" s="25">
        <v>1946</v>
      </c>
      <c r="G29" s="19" t="s">
        <v>30</v>
      </c>
      <c r="H29" s="20">
        <v>0.041053240740740744</v>
      </c>
    </row>
    <row r="30" spans="1:8" ht="14.25">
      <c r="A30" s="15" t="s">
        <v>67</v>
      </c>
      <c r="B30" s="3">
        <v>106</v>
      </c>
      <c r="C30" s="3" t="s">
        <v>158</v>
      </c>
      <c r="D30" s="3" t="s">
        <v>4</v>
      </c>
      <c r="E30" s="3" t="s">
        <v>159</v>
      </c>
      <c r="F30" s="3">
        <v>1941</v>
      </c>
      <c r="G30" s="19" t="s">
        <v>29</v>
      </c>
      <c r="H30" s="20">
        <v>0.04173611111111111</v>
      </c>
    </row>
    <row r="31" spans="1:8" ht="14.25">
      <c r="A31" s="15" t="s">
        <v>68</v>
      </c>
      <c r="B31" s="25">
        <v>128</v>
      </c>
      <c r="C31" s="23" t="s">
        <v>136</v>
      </c>
      <c r="D31" s="23" t="s">
        <v>4</v>
      </c>
      <c r="E31" s="23" t="s">
        <v>14</v>
      </c>
      <c r="F31" s="25">
        <v>1950</v>
      </c>
      <c r="G31" s="19" t="s">
        <v>30</v>
      </c>
      <c r="H31" s="20">
        <v>0.04238425925925926</v>
      </c>
    </row>
    <row r="32" spans="1:8" ht="14.25">
      <c r="A32" s="15" t="s">
        <v>69</v>
      </c>
      <c r="B32" s="3">
        <v>111</v>
      </c>
      <c r="C32" s="3" t="s">
        <v>86</v>
      </c>
      <c r="D32" s="3" t="s">
        <v>4</v>
      </c>
      <c r="E32" s="3" t="s">
        <v>138</v>
      </c>
      <c r="F32" s="3">
        <v>1940</v>
      </c>
      <c r="G32" s="19" t="s">
        <v>28</v>
      </c>
      <c r="H32" s="20">
        <v>0.043993055555555556</v>
      </c>
    </row>
    <row r="33" spans="1:8" ht="14.25">
      <c r="A33" s="15" t="s">
        <v>70</v>
      </c>
      <c r="B33" s="3">
        <v>117</v>
      </c>
      <c r="C33" s="3" t="s">
        <v>132</v>
      </c>
      <c r="D33" s="3" t="s">
        <v>4</v>
      </c>
      <c r="E33" s="3" t="s">
        <v>133</v>
      </c>
      <c r="F33" s="3">
        <v>1961</v>
      </c>
      <c r="G33" s="19" t="s">
        <v>33</v>
      </c>
      <c r="H33" s="20">
        <v>0.044328703703703703</v>
      </c>
    </row>
    <row r="34" spans="1:8" ht="14.25">
      <c r="A34" s="15" t="s">
        <v>71</v>
      </c>
      <c r="B34" s="3">
        <v>118</v>
      </c>
      <c r="C34" s="3" t="s">
        <v>18</v>
      </c>
      <c r="D34" s="3" t="s">
        <v>4</v>
      </c>
      <c r="E34" s="3" t="s">
        <v>101</v>
      </c>
      <c r="F34" s="3">
        <v>1962</v>
      </c>
      <c r="G34" s="19" t="s">
        <v>33</v>
      </c>
      <c r="H34" s="20">
        <v>0.04445601851851852</v>
      </c>
    </row>
    <row r="35" spans="1:8" ht="14.25">
      <c r="A35" s="15" t="s">
        <v>72</v>
      </c>
      <c r="B35" s="3">
        <v>175</v>
      </c>
      <c r="C35" s="3" t="s">
        <v>85</v>
      </c>
      <c r="D35" s="3" t="s">
        <v>4</v>
      </c>
      <c r="E35" s="3" t="s">
        <v>128</v>
      </c>
      <c r="F35" s="3">
        <v>1941</v>
      </c>
      <c r="G35" s="19" t="s">
        <v>29</v>
      </c>
      <c r="H35" s="20">
        <v>0.04513888888888889</v>
      </c>
    </row>
    <row r="36" spans="1:8" ht="14.25">
      <c r="A36" s="15" t="s">
        <v>73</v>
      </c>
      <c r="B36" s="3">
        <v>178</v>
      </c>
      <c r="C36" s="3" t="s">
        <v>104</v>
      </c>
      <c r="D36" s="3" t="s">
        <v>4</v>
      </c>
      <c r="E36" s="3" t="s">
        <v>14</v>
      </c>
      <c r="F36" s="3">
        <v>1933</v>
      </c>
      <c r="G36" s="19" t="s">
        <v>118</v>
      </c>
      <c r="H36" s="20">
        <v>0.050069444444444444</v>
      </c>
    </row>
    <row r="37" spans="1:8" ht="14.25">
      <c r="A37" s="15" t="s">
        <v>74</v>
      </c>
      <c r="B37" s="3">
        <v>176</v>
      </c>
      <c r="C37" s="3" t="s">
        <v>156</v>
      </c>
      <c r="D37" s="3" t="s">
        <v>4</v>
      </c>
      <c r="E37" s="3" t="s">
        <v>157</v>
      </c>
      <c r="F37" s="3">
        <v>1958</v>
      </c>
      <c r="G37" s="19" t="s">
        <v>32</v>
      </c>
      <c r="H37" s="20">
        <v>0.051805555555555556</v>
      </c>
    </row>
    <row r="38" spans="1:8" ht="14.25">
      <c r="A38" s="15" t="s">
        <v>75</v>
      </c>
      <c r="B38" s="3">
        <v>116</v>
      </c>
      <c r="C38" s="3" t="s">
        <v>102</v>
      </c>
      <c r="D38" s="3" t="s">
        <v>4</v>
      </c>
      <c r="E38" s="3" t="s">
        <v>17</v>
      </c>
      <c r="F38" s="3">
        <v>1936</v>
      </c>
      <c r="G38" s="19" t="s">
        <v>28</v>
      </c>
      <c r="H38" s="20">
        <v>0.05738425925925925</v>
      </c>
    </row>
  </sheetData>
  <printOptions horizontalCentered="1"/>
  <pageMargins left="0.38" right="0.34" top="1.42" bottom="0.7" header="0.29" footer="0.5118110236220472"/>
  <pageSetup horizontalDpi="300" verticalDpi="300" orientation="portrait" paperSize="9" r:id="rId1"/>
  <headerFooter alignWithMargins="0">
    <oddHeader>&amp;C&amp;"Arial,Félkövér"&amp;20Országos Szenior Triatlon Bajnokság
Győr, 2005. október 9.
Abszolút férfi eredménlyista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0" bestFit="1" customWidth="1"/>
    <col min="2" max="2" width="4.421875" style="0" bestFit="1" customWidth="1"/>
    <col min="3" max="3" width="27.421875" style="0" bestFit="1" customWidth="1"/>
    <col min="4" max="4" width="5.28125" style="0" bestFit="1" customWidth="1"/>
    <col min="5" max="5" width="14.8515625" style="0" bestFit="1" customWidth="1"/>
    <col min="6" max="6" width="8.28125" style="0" bestFit="1" customWidth="1"/>
    <col min="7" max="7" width="10.421875" style="0" bestFit="1" customWidth="1"/>
    <col min="8" max="8" width="9.28125" style="0" bestFit="1" customWidth="1"/>
  </cols>
  <sheetData>
    <row r="1" spans="1:8" s="1" customFormat="1" ht="15">
      <c r="A1" s="14" t="s">
        <v>122</v>
      </c>
      <c r="B1" s="4" t="s">
        <v>125</v>
      </c>
      <c r="C1" s="4" t="s">
        <v>0</v>
      </c>
      <c r="D1" s="4" t="s">
        <v>3</v>
      </c>
      <c r="E1" s="4" t="s">
        <v>1</v>
      </c>
      <c r="F1" s="4" t="s">
        <v>2</v>
      </c>
      <c r="G1" s="4" t="s">
        <v>25</v>
      </c>
      <c r="H1" s="5" t="s">
        <v>38</v>
      </c>
    </row>
    <row r="2" spans="1:8" ht="14.25">
      <c r="A2" s="15" t="s">
        <v>39</v>
      </c>
      <c r="B2" s="3">
        <v>206</v>
      </c>
      <c r="C2" s="3" t="s">
        <v>92</v>
      </c>
      <c r="D2" s="3" t="s">
        <v>22</v>
      </c>
      <c r="E2" s="3" t="s">
        <v>138</v>
      </c>
      <c r="F2" s="3">
        <v>1965</v>
      </c>
      <c r="G2" s="19" t="s">
        <v>37</v>
      </c>
      <c r="H2" s="20">
        <v>0.0346875</v>
      </c>
    </row>
    <row r="3" spans="1:8" ht="14.25">
      <c r="A3" s="15" t="s">
        <v>40</v>
      </c>
      <c r="B3" s="3">
        <v>201</v>
      </c>
      <c r="C3" s="3" t="s">
        <v>150</v>
      </c>
      <c r="D3" s="3" t="s">
        <v>22</v>
      </c>
      <c r="E3" s="3" t="s">
        <v>88</v>
      </c>
      <c r="F3" s="3">
        <v>1960</v>
      </c>
      <c r="G3" s="19" t="s">
        <v>36</v>
      </c>
      <c r="H3" s="20">
        <v>0.03965277777777778</v>
      </c>
    </row>
    <row r="4" spans="1:8" ht="14.25">
      <c r="A4" s="15" t="s">
        <v>41</v>
      </c>
      <c r="B4" s="3">
        <v>209</v>
      </c>
      <c r="C4" s="3" t="s">
        <v>139</v>
      </c>
      <c r="D4" s="3" t="s">
        <v>22</v>
      </c>
      <c r="E4" s="3" t="s">
        <v>140</v>
      </c>
      <c r="F4" s="3">
        <v>1975</v>
      </c>
      <c r="G4" s="19" t="s">
        <v>26</v>
      </c>
      <c r="H4" s="20">
        <v>0.043125</v>
      </c>
    </row>
    <row r="5" spans="1:8" ht="14.25">
      <c r="A5" s="15" t="s">
        <v>42</v>
      </c>
      <c r="B5" s="3">
        <v>224</v>
      </c>
      <c r="C5" s="3" t="s">
        <v>188</v>
      </c>
      <c r="D5" s="3" t="s">
        <v>22</v>
      </c>
      <c r="E5" s="3" t="s">
        <v>110</v>
      </c>
      <c r="F5" s="3">
        <v>1953</v>
      </c>
      <c r="G5" s="19" t="s">
        <v>35</v>
      </c>
      <c r="H5" s="20">
        <v>0.0437962962962963</v>
      </c>
    </row>
    <row r="6" spans="1:8" ht="14.25">
      <c r="A6" s="15" t="s">
        <v>43</v>
      </c>
      <c r="B6" s="3">
        <v>207</v>
      </c>
      <c r="C6" s="3" t="s">
        <v>149</v>
      </c>
      <c r="D6" s="3" t="s">
        <v>22</v>
      </c>
      <c r="E6" s="3" t="s">
        <v>110</v>
      </c>
      <c r="F6" s="3">
        <v>1952</v>
      </c>
      <c r="G6" s="19" t="s">
        <v>35</v>
      </c>
      <c r="H6" s="20">
        <v>0.04487268518518519</v>
      </c>
    </row>
    <row r="7" spans="1:8" ht="14.25">
      <c r="A7" s="15" t="s">
        <v>44</v>
      </c>
      <c r="B7" s="3">
        <v>208</v>
      </c>
      <c r="C7" s="3" t="s">
        <v>144</v>
      </c>
      <c r="D7" s="3" t="s">
        <v>22</v>
      </c>
      <c r="E7" s="3" t="s">
        <v>145</v>
      </c>
      <c r="F7" s="3">
        <v>1969</v>
      </c>
      <c r="G7" s="19" t="s">
        <v>27</v>
      </c>
      <c r="H7" s="20">
        <v>0.045717592592592594</v>
      </c>
    </row>
    <row r="8" spans="1:8" ht="14.25">
      <c r="A8" s="15" t="s">
        <v>45</v>
      </c>
      <c r="B8" s="3">
        <v>210</v>
      </c>
      <c r="C8" s="3" t="s">
        <v>21</v>
      </c>
      <c r="D8" s="3" t="s">
        <v>22</v>
      </c>
      <c r="E8" s="3" t="s">
        <v>14</v>
      </c>
      <c r="F8" s="3">
        <v>1958</v>
      </c>
      <c r="G8" s="19" t="s">
        <v>36</v>
      </c>
      <c r="H8" s="20">
        <v>0.047511574074074074</v>
      </c>
    </row>
    <row r="9" spans="1:8" ht="14.25">
      <c r="A9" s="15" t="s">
        <v>46</v>
      </c>
      <c r="B9" s="3">
        <v>205</v>
      </c>
      <c r="C9" s="3" t="s">
        <v>106</v>
      </c>
      <c r="D9" s="3" t="s">
        <v>22</v>
      </c>
      <c r="E9" s="3" t="s">
        <v>16</v>
      </c>
      <c r="F9" s="3">
        <v>1953</v>
      </c>
      <c r="G9" s="19" t="s">
        <v>35</v>
      </c>
      <c r="H9" s="20">
        <v>0.04944444444444444</v>
      </c>
    </row>
    <row r="10" spans="1:8" ht="14.25">
      <c r="A10" s="15" t="s">
        <v>47</v>
      </c>
      <c r="B10" s="3">
        <v>204</v>
      </c>
      <c r="C10" s="3" t="s">
        <v>147</v>
      </c>
      <c r="D10" s="3" t="s">
        <v>22</v>
      </c>
      <c r="E10" s="3" t="s">
        <v>14</v>
      </c>
      <c r="F10" s="3">
        <v>1958</v>
      </c>
      <c r="G10" s="19" t="s">
        <v>36</v>
      </c>
      <c r="H10" s="20">
        <v>0.04952546296296296</v>
      </c>
    </row>
    <row r="11" spans="1:8" ht="14.25">
      <c r="A11" s="15" t="s">
        <v>48</v>
      </c>
      <c r="B11" s="3">
        <v>203</v>
      </c>
      <c r="C11" s="3" t="s">
        <v>143</v>
      </c>
      <c r="D11" s="3" t="s">
        <v>22</v>
      </c>
      <c r="E11" s="3" t="s">
        <v>14</v>
      </c>
      <c r="F11" s="3">
        <v>1970</v>
      </c>
      <c r="G11" s="19" t="s">
        <v>27</v>
      </c>
      <c r="H11" s="20">
        <v>0.05204861111111111</v>
      </c>
    </row>
    <row r="12" spans="1:8" ht="14.25">
      <c r="A12" s="15" t="s">
        <v>49</v>
      </c>
      <c r="B12" s="3">
        <v>202</v>
      </c>
      <c r="C12" s="3" t="s">
        <v>146</v>
      </c>
      <c r="D12" s="3" t="s">
        <v>22</v>
      </c>
      <c r="E12" s="3" t="s">
        <v>14</v>
      </c>
      <c r="F12" s="3">
        <v>1952</v>
      </c>
      <c r="G12" s="19" t="s">
        <v>35</v>
      </c>
      <c r="H12" s="20">
        <v>0.053530092592592594</v>
      </c>
    </row>
    <row r="13" spans="1:8" ht="14.25">
      <c r="A13" s="15" t="s">
        <v>50</v>
      </c>
      <c r="B13" s="3">
        <v>200</v>
      </c>
      <c r="C13" s="3" t="s">
        <v>95</v>
      </c>
      <c r="D13" s="3" t="s">
        <v>22</v>
      </c>
      <c r="E13" s="3" t="s">
        <v>94</v>
      </c>
      <c r="F13" s="3">
        <v>1941</v>
      </c>
      <c r="G13" s="19" t="s">
        <v>117</v>
      </c>
      <c r="H13" s="20">
        <v>0.057199074074074076</v>
      </c>
    </row>
    <row r="14" spans="1:8" ht="14.25">
      <c r="A14" s="7"/>
      <c r="B14" s="3"/>
      <c r="C14" s="3"/>
      <c r="D14" s="2"/>
      <c r="E14" s="3"/>
      <c r="F14" s="2"/>
      <c r="G14" s="2"/>
      <c r="H14" s="6"/>
    </row>
    <row r="15" spans="1:8" ht="14.25">
      <c r="A15" s="7"/>
      <c r="B15" s="3"/>
      <c r="C15" s="3"/>
      <c r="D15" s="2"/>
      <c r="E15" s="3"/>
      <c r="F15" s="2"/>
      <c r="G15" s="2"/>
      <c r="H15" s="6"/>
    </row>
    <row r="16" spans="1:8" ht="14.25">
      <c r="A16" s="7"/>
      <c r="B16" s="3"/>
      <c r="C16" s="3"/>
      <c r="D16" s="2"/>
      <c r="E16" s="3"/>
      <c r="F16" s="2"/>
      <c r="G16" s="2"/>
      <c r="H16" s="6"/>
    </row>
    <row r="17" spans="1:8" ht="14.25">
      <c r="A17" s="7"/>
      <c r="B17" s="3"/>
      <c r="C17" s="3"/>
      <c r="D17" s="2"/>
      <c r="E17" s="3"/>
      <c r="F17" s="2"/>
      <c r="G17" s="2"/>
      <c r="H17" s="6"/>
    </row>
    <row r="18" spans="1:8" ht="14.25">
      <c r="A18" s="7"/>
      <c r="B18" s="3"/>
      <c r="C18" s="3"/>
      <c r="D18" s="2"/>
      <c r="E18" s="3"/>
      <c r="F18" s="2"/>
      <c r="G18" s="2"/>
      <c r="H18" s="6"/>
    </row>
    <row r="19" spans="1:8" ht="14.25">
      <c r="A19" s="7"/>
      <c r="B19" s="3"/>
      <c r="C19" s="3"/>
      <c r="D19" s="2"/>
      <c r="E19" s="3"/>
      <c r="F19" s="2"/>
      <c r="G19" s="2"/>
      <c r="H19" s="6"/>
    </row>
    <row r="20" spans="1:8" ht="14.25">
      <c r="A20" s="7"/>
      <c r="B20" s="3"/>
      <c r="C20" s="3"/>
      <c r="D20" s="2"/>
      <c r="E20" s="3"/>
      <c r="F20" s="2"/>
      <c r="G20" s="2"/>
      <c r="H20" s="6"/>
    </row>
    <row r="21" spans="1:8" ht="14.25">
      <c r="A21" s="7"/>
      <c r="B21" s="3"/>
      <c r="C21" s="3"/>
      <c r="D21" s="2"/>
      <c r="E21" s="3"/>
      <c r="F21" s="2"/>
      <c r="G21" s="2"/>
      <c r="H21" s="6"/>
    </row>
    <row r="22" spans="1:8" ht="14.25">
      <c r="A22" s="7"/>
      <c r="B22" s="3"/>
      <c r="C22" s="3"/>
      <c r="D22" s="2"/>
      <c r="E22" s="3"/>
      <c r="F22" s="2"/>
      <c r="G22" s="2"/>
      <c r="H22" s="6"/>
    </row>
    <row r="23" spans="1:8" ht="14.25">
      <c r="A23" s="7"/>
      <c r="B23" s="3"/>
      <c r="C23" s="3"/>
      <c r="D23" s="2"/>
      <c r="E23" s="3"/>
      <c r="F23" s="2"/>
      <c r="G23" s="2"/>
      <c r="H23" s="6"/>
    </row>
    <row r="24" spans="1:8" ht="14.25">
      <c r="A24" s="7"/>
      <c r="B24" s="3"/>
      <c r="C24" s="3"/>
      <c r="D24" s="2"/>
      <c r="E24" s="3"/>
      <c r="F24" s="2"/>
      <c r="G24" s="2"/>
      <c r="H24" s="6"/>
    </row>
    <row r="25" spans="1:8" ht="14.25">
      <c r="A25" s="7"/>
      <c r="B25" s="3"/>
      <c r="C25" s="3"/>
      <c r="D25" s="2"/>
      <c r="E25" s="3"/>
      <c r="F25" s="2"/>
      <c r="G25" s="2"/>
      <c r="H25" s="6"/>
    </row>
    <row r="26" spans="1:8" ht="14.25">
      <c r="A26" s="7"/>
      <c r="B26" s="3"/>
      <c r="C26" s="3"/>
      <c r="D26" s="2"/>
      <c r="E26" s="3"/>
      <c r="F26" s="2"/>
      <c r="G26" s="2"/>
      <c r="H26" s="6"/>
    </row>
    <row r="27" spans="1:8" ht="14.25">
      <c r="A27" s="7"/>
      <c r="B27" s="3"/>
      <c r="C27" s="3"/>
      <c r="D27" s="2"/>
      <c r="E27" s="3"/>
      <c r="F27" s="2"/>
      <c r="G27" s="2"/>
      <c r="H27" s="6"/>
    </row>
  </sheetData>
  <printOptions horizontalCentered="1"/>
  <pageMargins left="0.3937007874015748" right="0.4330708661417323" top="1.54" bottom="0.984251968503937" header="0.4" footer="0.5118110236220472"/>
  <pageSetup horizontalDpi="300" verticalDpi="300" orientation="portrait" paperSize="9" r:id="rId1"/>
  <headerFooter alignWithMargins="0">
    <oddHeader>&amp;C&amp;"Arial,Félkövér"&amp;20Országos Szenior Triatlon Bajnokság
Győr, 2005. október 9.
Abszolút női eredménlyista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8.421875" style="12" bestFit="1" customWidth="1"/>
    <col min="2" max="2" width="5.57421875" style="12" customWidth="1"/>
    <col min="3" max="3" width="17.57421875" style="12" bestFit="1" customWidth="1"/>
    <col min="4" max="4" width="5.28125" style="12" bestFit="1" customWidth="1"/>
    <col min="5" max="5" width="21.421875" style="12" bestFit="1" customWidth="1"/>
    <col min="6" max="6" width="8.28125" style="12" bestFit="1" customWidth="1"/>
    <col min="7" max="7" width="10.421875" style="12" bestFit="1" customWidth="1"/>
    <col min="8" max="8" width="9.28125" style="12" bestFit="1" customWidth="1"/>
    <col min="9" max="9" width="9.140625" style="12" customWidth="1"/>
  </cols>
  <sheetData>
    <row r="1" spans="1:9" s="1" customFormat="1" ht="12.75">
      <c r="A1" s="8" t="s">
        <v>84</v>
      </c>
      <c r="B1" s="9"/>
      <c r="C1" s="9" t="s">
        <v>0</v>
      </c>
      <c r="D1" s="9" t="s">
        <v>3</v>
      </c>
      <c r="E1" s="9" t="s">
        <v>1</v>
      </c>
      <c r="F1" s="9" t="s">
        <v>2</v>
      </c>
      <c r="G1" s="9" t="s">
        <v>25</v>
      </c>
      <c r="H1" s="10" t="s">
        <v>38</v>
      </c>
      <c r="I1" s="11"/>
    </row>
    <row r="2" spans="1:8" ht="14.25">
      <c r="A2" s="15" t="s">
        <v>39</v>
      </c>
      <c r="B2" s="3">
        <v>174</v>
      </c>
      <c r="C2" s="3" t="s">
        <v>10</v>
      </c>
      <c r="D2" s="3" t="s">
        <v>4</v>
      </c>
      <c r="E2" s="3" t="s">
        <v>9</v>
      </c>
      <c r="F2" s="3">
        <v>1961</v>
      </c>
      <c r="G2" s="19" t="s">
        <v>33</v>
      </c>
      <c r="H2" s="20">
        <v>0.03369212962962963</v>
      </c>
    </row>
    <row r="3" spans="1:8" ht="14.25">
      <c r="A3" s="15" t="s">
        <v>40</v>
      </c>
      <c r="B3" s="3">
        <v>115</v>
      </c>
      <c r="C3" s="3" t="s">
        <v>141</v>
      </c>
      <c r="D3" s="3" t="s">
        <v>4</v>
      </c>
      <c r="E3" s="3" t="s">
        <v>96</v>
      </c>
      <c r="F3" s="3">
        <v>1964</v>
      </c>
      <c r="G3" s="19" t="s">
        <v>33</v>
      </c>
      <c r="H3" s="20">
        <v>0.033796296296296297</v>
      </c>
    </row>
    <row r="4" spans="1:8" ht="14.25">
      <c r="A4" s="29" t="s">
        <v>41</v>
      </c>
      <c r="B4" s="30">
        <v>113</v>
      </c>
      <c r="C4" s="30" t="s">
        <v>155</v>
      </c>
      <c r="D4" s="30" t="s">
        <v>4</v>
      </c>
      <c r="E4" s="30" t="s">
        <v>12</v>
      </c>
      <c r="F4" s="30">
        <v>1965</v>
      </c>
      <c r="G4" s="19" t="s">
        <v>33</v>
      </c>
      <c r="H4" s="20">
        <v>0.038483796296296294</v>
      </c>
    </row>
    <row r="5" spans="1:8" ht="14.25">
      <c r="A5" s="29" t="s">
        <v>42</v>
      </c>
      <c r="B5" s="30">
        <v>117</v>
      </c>
      <c r="C5" s="30" t="s">
        <v>132</v>
      </c>
      <c r="D5" s="30" t="s">
        <v>4</v>
      </c>
      <c r="E5" s="30" t="s">
        <v>133</v>
      </c>
      <c r="F5" s="30">
        <v>1961</v>
      </c>
      <c r="G5" s="19" t="s">
        <v>33</v>
      </c>
      <c r="H5" s="20">
        <v>0.044328703703703703</v>
      </c>
    </row>
    <row r="6" spans="1:8" ht="14.25">
      <c r="A6" s="29" t="s">
        <v>43</v>
      </c>
      <c r="B6" s="30">
        <v>118</v>
      </c>
      <c r="C6" s="30" t="s">
        <v>18</v>
      </c>
      <c r="D6" s="30" t="s">
        <v>4</v>
      </c>
      <c r="E6" s="30" t="s">
        <v>101</v>
      </c>
      <c r="F6" s="30">
        <v>1962</v>
      </c>
      <c r="G6" s="19" t="s">
        <v>33</v>
      </c>
      <c r="H6" s="20">
        <v>0.04445601851851852</v>
      </c>
    </row>
    <row r="7" spans="1:8" ht="14.25">
      <c r="A7" s="31"/>
      <c r="B7" s="30"/>
      <c r="C7" s="30"/>
      <c r="D7" s="30"/>
      <c r="E7" s="30"/>
      <c r="F7" s="30"/>
      <c r="G7" s="2"/>
      <c r="H7" s="6"/>
    </row>
    <row r="8" spans="1:8" ht="12.75">
      <c r="A8" s="31"/>
      <c r="B8" s="32"/>
      <c r="C8" s="32"/>
      <c r="D8" s="33"/>
      <c r="E8" s="32"/>
      <c r="F8" s="33"/>
      <c r="G8" s="11"/>
      <c r="H8" s="13"/>
    </row>
    <row r="9" spans="1:8" ht="12.75">
      <c r="A9" s="34" t="s">
        <v>84</v>
      </c>
      <c r="B9" s="35"/>
      <c r="C9" s="35" t="s">
        <v>0</v>
      </c>
      <c r="D9" s="35" t="s">
        <v>3</v>
      </c>
      <c r="E9" s="35" t="s">
        <v>1</v>
      </c>
      <c r="F9" s="35" t="s">
        <v>2</v>
      </c>
      <c r="G9" s="9" t="s">
        <v>25</v>
      </c>
      <c r="H9" s="10" t="s">
        <v>38</v>
      </c>
    </row>
    <row r="10" spans="1:8" ht="14.25">
      <c r="A10" s="29" t="s">
        <v>39</v>
      </c>
      <c r="B10" s="30">
        <v>123</v>
      </c>
      <c r="C10" s="30" t="s">
        <v>89</v>
      </c>
      <c r="D10" s="30" t="s">
        <v>4</v>
      </c>
      <c r="E10" s="30" t="s">
        <v>88</v>
      </c>
      <c r="F10" s="30">
        <v>1957</v>
      </c>
      <c r="G10" s="19" t="s">
        <v>32</v>
      </c>
      <c r="H10" s="20">
        <v>0.03456018518518519</v>
      </c>
    </row>
    <row r="11" spans="1:8" ht="14.25">
      <c r="A11" s="29" t="s">
        <v>40</v>
      </c>
      <c r="B11" s="30">
        <v>121</v>
      </c>
      <c r="C11" s="30" t="s">
        <v>152</v>
      </c>
      <c r="D11" s="30" t="s">
        <v>4</v>
      </c>
      <c r="E11" s="30" t="s">
        <v>128</v>
      </c>
      <c r="F11" s="30">
        <v>1957</v>
      </c>
      <c r="G11" s="19" t="s">
        <v>32</v>
      </c>
      <c r="H11" s="20">
        <v>0.035416666666666666</v>
      </c>
    </row>
    <row r="12" spans="1:8" ht="14.25">
      <c r="A12" s="29" t="s">
        <v>41</v>
      </c>
      <c r="B12" s="36">
        <v>104</v>
      </c>
      <c r="C12" s="37" t="s">
        <v>151</v>
      </c>
      <c r="D12" s="37" t="s">
        <v>4</v>
      </c>
      <c r="E12" s="37" t="s">
        <v>130</v>
      </c>
      <c r="F12" s="36">
        <v>1956</v>
      </c>
      <c r="G12" s="19" t="s">
        <v>32</v>
      </c>
      <c r="H12" s="20">
        <v>0.03733796296296296</v>
      </c>
    </row>
    <row r="13" spans="1:8" ht="14.25">
      <c r="A13" s="29" t="s">
        <v>42</v>
      </c>
      <c r="B13" s="30">
        <v>129</v>
      </c>
      <c r="C13" s="30" t="s">
        <v>97</v>
      </c>
      <c r="D13" s="30" t="s">
        <v>4</v>
      </c>
      <c r="E13" s="30" t="s">
        <v>6</v>
      </c>
      <c r="F13" s="30">
        <v>1956</v>
      </c>
      <c r="G13" s="19" t="s">
        <v>32</v>
      </c>
      <c r="H13" s="20">
        <v>0.03736111111111111</v>
      </c>
    </row>
    <row r="14" spans="1:8" ht="14.25">
      <c r="A14" s="29" t="s">
        <v>43</v>
      </c>
      <c r="B14" s="30">
        <v>127</v>
      </c>
      <c r="C14" s="30" t="s">
        <v>134</v>
      </c>
      <c r="D14" s="30" t="s">
        <v>4</v>
      </c>
      <c r="E14" s="30" t="s">
        <v>105</v>
      </c>
      <c r="F14" s="30">
        <v>1958</v>
      </c>
      <c r="G14" s="19" t="s">
        <v>32</v>
      </c>
      <c r="H14" s="20">
        <v>0.03784722222222222</v>
      </c>
    </row>
    <row r="15" spans="1:8" ht="14.25">
      <c r="A15" s="29" t="s">
        <v>44</v>
      </c>
      <c r="B15" s="30">
        <v>130</v>
      </c>
      <c r="C15" s="30" t="s">
        <v>11</v>
      </c>
      <c r="D15" s="30" t="s">
        <v>4</v>
      </c>
      <c r="E15" s="30" t="s">
        <v>9</v>
      </c>
      <c r="F15" s="30">
        <v>1960</v>
      </c>
      <c r="G15" s="19" t="s">
        <v>32</v>
      </c>
      <c r="H15" s="20">
        <v>0.03813657407407407</v>
      </c>
    </row>
    <row r="16" spans="1:8" ht="14.25">
      <c r="A16" s="29" t="s">
        <v>45</v>
      </c>
      <c r="B16" s="30">
        <v>108</v>
      </c>
      <c r="C16" s="30" t="s">
        <v>135</v>
      </c>
      <c r="D16" s="30" t="s">
        <v>4</v>
      </c>
      <c r="E16" s="30" t="s">
        <v>91</v>
      </c>
      <c r="F16" s="30">
        <v>1958</v>
      </c>
      <c r="G16" s="19" t="s">
        <v>32</v>
      </c>
      <c r="H16" s="20">
        <v>0.03920138888888889</v>
      </c>
    </row>
    <row r="17" spans="1:8" ht="14.25">
      <c r="A17" s="29" t="s">
        <v>46</v>
      </c>
      <c r="B17" s="30">
        <v>176</v>
      </c>
      <c r="C17" s="30" t="s">
        <v>156</v>
      </c>
      <c r="D17" s="30" t="s">
        <v>4</v>
      </c>
      <c r="E17" s="30" t="s">
        <v>157</v>
      </c>
      <c r="F17" s="30">
        <v>1958</v>
      </c>
      <c r="G17" s="19" t="s">
        <v>32</v>
      </c>
      <c r="H17" s="20">
        <v>0.051805555555555556</v>
      </c>
    </row>
    <row r="18" spans="1:8" ht="12.75">
      <c r="A18" s="31"/>
      <c r="B18" s="32"/>
      <c r="C18" s="32"/>
      <c r="D18" s="33"/>
      <c r="E18" s="32"/>
      <c r="F18" s="33"/>
      <c r="G18" s="11"/>
      <c r="H18" s="13"/>
    </row>
    <row r="19" spans="1:8" ht="12.75">
      <c r="A19" s="34" t="s">
        <v>84</v>
      </c>
      <c r="B19" s="35"/>
      <c r="C19" s="35" t="s">
        <v>0</v>
      </c>
      <c r="D19" s="35" t="s">
        <v>3</v>
      </c>
      <c r="E19" s="35" t="s">
        <v>1</v>
      </c>
      <c r="F19" s="35" t="s">
        <v>2</v>
      </c>
      <c r="G19" s="9" t="s">
        <v>25</v>
      </c>
      <c r="H19" s="10" t="s">
        <v>38</v>
      </c>
    </row>
    <row r="20" spans="1:8" ht="14.25">
      <c r="A20" s="29" t="s">
        <v>39</v>
      </c>
      <c r="B20" s="30">
        <v>112</v>
      </c>
      <c r="C20" s="30" t="s">
        <v>5</v>
      </c>
      <c r="D20" s="30" t="s">
        <v>4</v>
      </c>
      <c r="E20" s="30" t="s">
        <v>8</v>
      </c>
      <c r="F20" s="30">
        <v>1954</v>
      </c>
      <c r="G20" s="19" t="s">
        <v>31</v>
      </c>
      <c r="H20" s="20">
        <v>0.03549768518518519</v>
      </c>
    </row>
    <row r="21" spans="1:8" ht="14.25">
      <c r="A21" s="29" t="s">
        <v>40</v>
      </c>
      <c r="B21" s="30">
        <v>110</v>
      </c>
      <c r="C21" s="30" t="s">
        <v>126</v>
      </c>
      <c r="D21" s="30" t="s">
        <v>4</v>
      </c>
      <c r="E21" s="30" t="s">
        <v>127</v>
      </c>
      <c r="F21" s="30">
        <v>1952</v>
      </c>
      <c r="G21" s="19" t="s">
        <v>31</v>
      </c>
      <c r="H21" s="20">
        <v>0.035833333333333335</v>
      </c>
    </row>
    <row r="22" spans="1:8" ht="14.25">
      <c r="A22" s="29" t="s">
        <v>41</v>
      </c>
      <c r="B22" s="30">
        <v>172</v>
      </c>
      <c r="C22" s="30" t="s">
        <v>131</v>
      </c>
      <c r="D22" s="30" t="s">
        <v>4</v>
      </c>
      <c r="E22" s="30" t="s">
        <v>9</v>
      </c>
      <c r="F22" s="30">
        <v>1951</v>
      </c>
      <c r="G22" s="19" t="s">
        <v>31</v>
      </c>
      <c r="H22" s="20">
        <v>0.036458333333333336</v>
      </c>
    </row>
    <row r="23" spans="1:8" ht="14.25">
      <c r="A23" s="29" t="s">
        <v>42</v>
      </c>
      <c r="B23" s="30">
        <v>105</v>
      </c>
      <c r="C23" s="30" t="s">
        <v>19</v>
      </c>
      <c r="D23" s="30" t="s">
        <v>4</v>
      </c>
      <c r="E23" s="30" t="s">
        <v>9</v>
      </c>
      <c r="F23" s="30">
        <v>1955</v>
      </c>
      <c r="G23" s="19" t="s">
        <v>31</v>
      </c>
      <c r="H23" s="20">
        <v>0.03649305555555555</v>
      </c>
    </row>
    <row r="24" spans="1:8" ht="14.25">
      <c r="A24" s="29" t="s">
        <v>43</v>
      </c>
      <c r="B24" s="30">
        <v>120</v>
      </c>
      <c r="C24" s="30" t="s">
        <v>109</v>
      </c>
      <c r="D24" s="30" t="s">
        <v>4</v>
      </c>
      <c r="E24" s="30" t="s">
        <v>99</v>
      </c>
      <c r="F24" s="30">
        <v>1951</v>
      </c>
      <c r="G24" s="19" t="s">
        <v>31</v>
      </c>
      <c r="H24" s="20">
        <v>0.0375</v>
      </c>
    </row>
    <row r="25" spans="1:8" ht="14.25">
      <c r="A25" s="29" t="s">
        <v>44</v>
      </c>
      <c r="B25" s="30">
        <v>124</v>
      </c>
      <c r="C25" s="30" t="s">
        <v>137</v>
      </c>
      <c r="D25" s="30" t="s">
        <v>4</v>
      </c>
      <c r="E25" s="30" t="s">
        <v>138</v>
      </c>
      <c r="F25" s="30">
        <v>1953</v>
      </c>
      <c r="G25" s="19" t="s">
        <v>31</v>
      </c>
      <c r="H25" s="20">
        <v>0.03789351851851852</v>
      </c>
    </row>
    <row r="26" spans="1:8" ht="14.25">
      <c r="A26" s="29" t="s">
        <v>45</v>
      </c>
      <c r="B26" s="30">
        <v>179</v>
      </c>
      <c r="C26" s="30" t="s">
        <v>148</v>
      </c>
      <c r="D26" s="30" t="s">
        <v>4</v>
      </c>
      <c r="E26" s="30" t="s">
        <v>14</v>
      </c>
      <c r="F26" s="30">
        <v>1952</v>
      </c>
      <c r="G26" s="19" t="s">
        <v>31</v>
      </c>
      <c r="H26" s="20">
        <v>0.03803240740740741</v>
      </c>
    </row>
    <row r="27" spans="1:8" ht="14.25">
      <c r="A27" s="29" t="s">
        <v>46</v>
      </c>
      <c r="B27" s="30">
        <v>102</v>
      </c>
      <c r="C27" s="30" t="s">
        <v>129</v>
      </c>
      <c r="D27" s="30" t="s">
        <v>4</v>
      </c>
      <c r="E27" s="30" t="s">
        <v>130</v>
      </c>
      <c r="F27" s="30">
        <v>1952</v>
      </c>
      <c r="G27" s="19" t="s">
        <v>31</v>
      </c>
      <c r="H27" s="20">
        <v>0.03863425925925926</v>
      </c>
    </row>
    <row r="28" spans="1:8" ht="14.25">
      <c r="A28" s="29" t="s">
        <v>47</v>
      </c>
      <c r="B28" s="30">
        <v>107</v>
      </c>
      <c r="C28" s="30" t="s">
        <v>90</v>
      </c>
      <c r="D28" s="30" t="s">
        <v>4</v>
      </c>
      <c r="E28" s="30" t="s">
        <v>91</v>
      </c>
      <c r="F28" s="30">
        <v>1953</v>
      </c>
      <c r="G28" s="19" t="s">
        <v>31</v>
      </c>
      <c r="H28" s="20">
        <v>0.03884259259259259</v>
      </c>
    </row>
    <row r="29" spans="1:8" ht="14.25">
      <c r="A29" s="29" t="s">
        <v>48</v>
      </c>
      <c r="B29" s="30">
        <v>103</v>
      </c>
      <c r="C29" s="30" t="s">
        <v>142</v>
      </c>
      <c r="D29" s="30" t="s">
        <v>4</v>
      </c>
      <c r="E29" s="30" t="s">
        <v>130</v>
      </c>
      <c r="F29" s="30">
        <v>1951</v>
      </c>
      <c r="G29" s="19" t="s">
        <v>31</v>
      </c>
      <c r="H29" s="20">
        <v>0.03981481481481482</v>
      </c>
    </row>
    <row r="30" spans="1:6" ht="12.75">
      <c r="A30" s="32"/>
      <c r="B30" s="32"/>
      <c r="C30" s="32"/>
      <c r="D30" s="32"/>
      <c r="E30" s="32"/>
      <c r="F30" s="32"/>
    </row>
    <row r="31" spans="1:8" ht="12.75">
      <c r="A31" s="34" t="s">
        <v>84</v>
      </c>
      <c r="B31" s="35"/>
      <c r="C31" s="35" t="s">
        <v>0</v>
      </c>
      <c r="D31" s="35" t="s">
        <v>3</v>
      </c>
      <c r="E31" s="35" t="s">
        <v>1</v>
      </c>
      <c r="F31" s="35" t="s">
        <v>2</v>
      </c>
      <c r="G31" s="9" t="s">
        <v>25</v>
      </c>
      <c r="H31" s="10" t="s">
        <v>38</v>
      </c>
    </row>
    <row r="32" spans="1:8" ht="14.25">
      <c r="A32" s="29" t="s">
        <v>39</v>
      </c>
      <c r="B32" s="30">
        <v>114</v>
      </c>
      <c r="C32" s="30" t="s">
        <v>7</v>
      </c>
      <c r="D32" s="30" t="s">
        <v>4</v>
      </c>
      <c r="E32" s="30" t="s">
        <v>8</v>
      </c>
      <c r="F32" s="30">
        <v>1950</v>
      </c>
      <c r="G32" s="19" t="s">
        <v>30</v>
      </c>
      <c r="H32" s="20">
        <v>0.03585648148148148</v>
      </c>
    </row>
    <row r="33" spans="1:8" ht="14.25">
      <c r="A33" s="29" t="s">
        <v>40</v>
      </c>
      <c r="B33" s="30">
        <v>180</v>
      </c>
      <c r="C33" s="30" t="s">
        <v>107</v>
      </c>
      <c r="D33" s="30" t="s">
        <v>4</v>
      </c>
      <c r="E33" s="30" t="s">
        <v>8</v>
      </c>
      <c r="F33" s="30">
        <v>1948</v>
      </c>
      <c r="G33" s="19" t="s">
        <v>30</v>
      </c>
      <c r="H33" s="20">
        <v>0.036550925925925924</v>
      </c>
    </row>
    <row r="34" spans="1:8" ht="14.25">
      <c r="A34" s="29" t="s">
        <v>41</v>
      </c>
      <c r="B34" s="30">
        <v>125</v>
      </c>
      <c r="C34" s="30" t="s">
        <v>87</v>
      </c>
      <c r="D34" s="30" t="s">
        <v>4</v>
      </c>
      <c r="E34" s="30" t="s">
        <v>88</v>
      </c>
      <c r="F34" s="30">
        <v>1948</v>
      </c>
      <c r="G34" s="19" t="s">
        <v>30</v>
      </c>
      <c r="H34" s="20">
        <v>0.03784722222222222</v>
      </c>
    </row>
    <row r="35" spans="1:8" ht="14.25">
      <c r="A35" s="29" t="s">
        <v>42</v>
      </c>
      <c r="B35" s="30">
        <v>173</v>
      </c>
      <c r="C35" s="30" t="s">
        <v>15</v>
      </c>
      <c r="D35" s="30" t="s">
        <v>4</v>
      </c>
      <c r="E35" s="30" t="s">
        <v>6</v>
      </c>
      <c r="F35" s="30">
        <v>1949</v>
      </c>
      <c r="G35" s="19" t="s">
        <v>30</v>
      </c>
      <c r="H35" s="20">
        <v>0.04091435185185185</v>
      </c>
    </row>
    <row r="36" spans="1:8" ht="14.25">
      <c r="A36" s="29" t="s">
        <v>43</v>
      </c>
      <c r="B36" s="36">
        <v>100</v>
      </c>
      <c r="C36" s="37" t="s">
        <v>154</v>
      </c>
      <c r="D36" s="37" t="s">
        <v>4</v>
      </c>
      <c r="E36" s="37" t="s">
        <v>6</v>
      </c>
      <c r="F36" s="36">
        <v>1946</v>
      </c>
      <c r="G36" s="19" t="s">
        <v>30</v>
      </c>
      <c r="H36" s="20">
        <v>0.041053240740740744</v>
      </c>
    </row>
    <row r="37" spans="1:8" ht="14.25">
      <c r="A37" s="29" t="s">
        <v>44</v>
      </c>
      <c r="B37" s="36">
        <v>128</v>
      </c>
      <c r="C37" s="37" t="s">
        <v>136</v>
      </c>
      <c r="D37" s="37" t="s">
        <v>4</v>
      </c>
      <c r="E37" s="37" t="s">
        <v>14</v>
      </c>
      <c r="F37" s="36">
        <v>1950</v>
      </c>
      <c r="G37" s="19" t="s">
        <v>30</v>
      </c>
      <c r="H37" s="20">
        <v>0.04238425925925926</v>
      </c>
    </row>
    <row r="38" spans="1:6" ht="12.75">
      <c r="A38" s="32"/>
      <c r="B38" s="32"/>
      <c r="C38" s="32"/>
      <c r="D38" s="32"/>
      <c r="E38" s="32"/>
      <c r="F38" s="32"/>
    </row>
    <row r="39" spans="1:8" ht="12.75">
      <c r="A39" s="34" t="s">
        <v>84</v>
      </c>
      <c r="B39" s="35"/>
      <c r="C39" s="35" t="s">
        <v>0</v>
      </c>
      <c r="D39" s="35" t="s">
        <v>3</v>
      </c>
      <c r="E39" s="35" t="s">
        <v>1</v>
      </c>
      <c r="F39" s="35" t="s">
        <v>2</v>
      </c>
      <c r="G39" s="9" t="s">
        <v>25</v>
      </c>
      <c r="H39" s="10" t="s">
        <v>38</v>
      </c>
    </row>
    <row r="40" spans="1:8" ht="14.25">
      <c r="A40" s="29" t="s">
        <v>39</v>
      </c>
      <c r="B40" s="30">
        <v>126</v>
      </c>
      <c r="C40" s="30" t="s">
        <v>103</v>
      </c>
      <c r="D40" s="30" t="s">
        <v>4</v>
      </c>
      <c r="E40" s="30" t="s">
        <v>138</v>
      </c>
      <c r="F40" s="30">
        <v>1945</v>
      </c>
      <c r="G40" s="19" t="s">
        <v>29</v>
      </c>
      <c r="H40" s="20">
        <v>0.036099537037037034</v>
      </c>
    </row>
    <row r="41" spans="1:8" ht="14.25">
      <c r="A41" s="29" t="s">
        <v>40</v>
      </c>
      <c r="B41" s="30">
        <v>122</v>
      </c>
      <c r="C41" s="30" t="s">
        <v>20</v>
      </c>
      <c r="D41" s="30" t="s">
        <v>4</v>
      </c>
      <c r="E41" s="30" t="s">
        <v>100</v>
      </c>
      <c r="F41" s="30">
        <v>1943</v>
      </c>
      <c r="G41" s="19" t="s">
        <v>29</v>
      </c>
      <c r="H41" s="20">
        <v>0.03917824074074074</v>
      </c>
    </row>
    <row r="42" spans="1:8" ht="14.25">
      <c r="A42" s="29" t="s">
        <v>41</v>
      </c>
      <c r="B42" s="30">
        <v>109</v>
      </c>
      <c r="C42" s="30" t="s">
        <v>93</v>
      </c>
      <c r="D42" s="30" t="s">
        <v>4</v>
      </c>
      <c r="E42" s="30" t="s">
        <v>94</v>
      </c>
      <c r="F42" s="30">
        <v>1941</v>
      </c>
      <c r="G42" s="19" t="s">
        <v>29</v>
      </c>
      <c r="H42" s="20">
        <v>0.03927083333333333</v>
      </c>
    </row>
    <row r="43" spans="1:8" ht="14.25">
      <c r="A43" s="29" t="s">
        <v>42</v>
      </c>
      <c r="B43" s="30">
        <v>106</v>
      </c>
      <c r="C43" s="30" t="s">
        <v>158</v>
      </c>
      <c r="D43" s="30" t="s">
        <v>4</v>
      </c>
      <c r="E43" s="30" t="s">
        <v>159</v>
      </c>
      <c r="F43" s="30">
        <v>1941</v>
      </c>
      <c r="G43" s="19" t="s">
        <v>29</v>
      </c>
      <c r="H43" s="20">
        <v>0.04173611111111111</v>
      </c>
    </row>
    <row r="44" spans="1:8" ht="14.25">
      <c r="A44" s="29" t="s">
        <v>43</v>
      </c>
      <c r="B44" s="30">
        <v>175</v>
      </c>
      <c r="C44" s="30" t="s">
        <v>85</v>
      </c>
      <c r="D44" s="30" t="s">
        <v>4</v>
      </c>
      <c r="E44" s="30" t="s">
        <v>128</v>
      </c>
      <c r="F44" s="30">
        <v>1941</v>
      </c>
      <c r="G44" s="19" t="s">
        <v>29</v>
      </c>
      <c r="H44" s="20">
        <v>0.04513888888888889</v>
      </c>
    </row>
    <row r="45" spans="1:8" ht="12.75">
      <c r="A45" s="31"/>
      <c r="B45" s="32"/>
      <c r="C45" s="32"/>
      <c r="D45" s="33"/>
      <c r="E45" s="32"/>
      <c r="F45" s="33"/>
      <c r="G45" s="11"/>
      <c r="H45" s="13"/>
    </row>
    <row r="46" spans="1:8" ht="12.75">
      <c r="A46" s="34" t="s">
        <v>84</v>
      </c>
      <c r="B46" s="35"/>
      <c r="C46" s="35" t="s">
        <v>0</v>
      </c>
      <c r="D46" s="35" t="s">
        <v>3</v>
      </c>
      <c r="E46" s="35" t="s">
        <v>1</v>
      </c>
      <c r="F46" s="35" t="s">
        <v>2</v>
      </c>
      <c r="G46" s="9" t="s">
        <v>25</v>
      </c>
      <c r="H46" s="10" t="s">
        <v>38</v>
      </c>
    </row>
    <row r="47" spans="1:8" ht="14.25">
      <c r="A47" s="29" t="s">
        <v>39</v>
      </c>
      <c r="B47" s="30">
        <v>111</v>
      </c>
      <c r="C47" s="30" t="s">
        <v>86</v>
      </c>
      <c r="D47" s="30" t="s">
        <v>4</v>
      </c>
      <c r="E47" s="30" t="s">
        <v>138</v>
      </c>
      <c r="F47" s="30">
        <v>1940</v>
      </c>
      <c r="G47" s="19" t="s">
        <v>28</v>
      </c>
      <c r="H47" s="20">
        <v>0.043993055555555556</v>
      </c>
    </row>
    <row r="48" spans="1:8" ht="14.25">
      <c r="A48" s="29" t="s">
        <v>40</v>
      </c>
      <c r="B48" s="30">
        <v>116</v>
      </c>
      <c r="C48" s="30" t="s">
        <v>102</v>
      </c>
      <c r="D48" s="30" t="s">
        <v>4</v>
      </c>
      <c r="E48" s="30" t="s">
        <v>17</v>
      </c>
      <c r="F48" s="30">
        <v>1936</v>
      </c>
      <c r="G48" s="19" t="s">
        <v>28</v>
      </c>
      <c r="H48" s="20">
        <v>0.05738425925925925</v>
      </c>
    </row>
    <row r="49" spans="1:6" ht="12.75">
      <c r="A49" s="32"/>
      <c r="B49" s="32"/>
      <c r="C49" s="32"/>
      <c r="D49" s="32"/>
      <c r="E49" s="32"/>
      <c r="F49" s="32"/>
    </row>
    <row r="50" spans="1:8" ht="12.75">
      <c r="A50" s="34" t="s">
        <v>84</v>
      </c>
      <c r="B50" s="35"/>
      <c r="C50" s="35" t="s">
        <v>0</v>
      </c>
      <c r="D50" s="35" t="s">
        <v>3</v>
      </c>
      <c r="E50" s="35" t="s">
        <v>1</v>
      </c>
      <c r="F50" s="35" t="s">
        <v>2</v>
      </c>
      <c r="G50" s="9" t="s">
        <v>25</v>
      </c>
      <c r="H50" s="10" t="s">
        <v>38</v>
      </c>
    </row>
    <row r="51" spans="1:8" ht="14.25">
      <c r="A51" s="29" t="s">
        <v>39</v>
      </c>
      <c r="B51" s="30">
        <v>178</v>
      </c>
      <c r="C51" s="30" t="s">
        <v>104</v>
      </c>
      <c r="D51" s="30" t="s">
        <v>4</v>
      </c>
      <c r="E51" s="30" t="s">
        <v>14</v>
      </c>
      <c r="F51" s="30">
        <v>1933</v>
      </c>
      <c r="G51" s="19" t="s">
        <v>118</v>
      </c>
      <c r="H51" s="20">
        <v>0.050069444444444444</v>
      </c>
    </row>
    <row r="52" spans="1:8" ht="14.25">
      <c r="A52" s="31"/>
      <c r="B52" s="30"/>
      <c r="C52" s="30"/>
      <c r="D52" s="30"/>
      <c r="E52" s="30"/>
      <c r="F52" s="30"/>
      <c r="G52" s="2"/>
      <c r="H52" s="6"/>
    </row>
  </sheetData>
  <printOptions horizontalCentered="1"/>
  <pageMargins left="0.3937007874015748" right="0.4330708661417323" top="1.11" bottom="0.42" header="0.25" footer="0.24"/>
  <pageSetup blackAndWhite="1" horizontalDpi="300" verticalDpi="300" orientation="portrait" paperSize="9" r:id="rId1"/>
  <headerFooter alignWithMargins="0">
    <oddHeader>&amp;C&amp;16Országos Szenior Triatlon Bajnokság
Győr, 2005. október 9.
Korcsoportos férfi eredménlyista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140625" defaultRowHeight="12.75"/>
  <cols>
    <col min="1" max="1" width="8.421875" style="32" bestFit="1" customWidth="1"/>
    <col min="2" max="2" width="5.57421875" style="32" customWidth="1"/>
    <col min="3" max="3" width="27.421875" style="32" bestFit="1" customWidth="1"/>
    <col min="4" max="4" width="5.28125" style="32" bestFit="1" customWidth="1"/>
    <col min="5" max="5" width="21.421875" style="32" bestFit="1" customWidth="1"/>
    <col min="6" max="6" width="8.28125" style="32" bestFit="1" customWidth="1"/>
    <col min="7" max="7" width="10.421875" style="32" bestFit="1" customWidth="1"/>
    <col min="8" max="8" width="9.28125" style="32" bestFit="1" customWidth="1"/>
    <col min="9" max="9" width="9.140625" style="32" customWidth="1"/>
    <col min="10" max="16384" width="9.140625" style="43" customWidth="1"/>
  </cols>
  <sheetData>
    <row r="1" spans="1:9" s="41" customFormat="1" ht="15">
      <c r="A1" s="38" t="s">
        <v>84</v>
      </c>
      <c r="B1" s="39"/>
      <c r="C1" s="39" t="s">
        <v>0</v>
      </c>
      <c r="D1" s="39" t="s">
        <v>3</v>
      </c>
      <c r="E1" s="39" t="s">
        <v>1</v>
      </c>
      <c r="F1" s="39" t="s">
        <v>2</v>
      </c>
      <c r="G1" s="39" t="s">
        <v>25</v>
      </c>
      <c r="H1" s="40" t="s">
        <v>38</v>
      </c>
      <c r="I1" s="33"/>
    </row>
    <row r="2" spans="1:8" ht="14.25">
      <c r="A2" s="29" t="s">
        <v>39</v>
      </c>
      <c r="B2" s="30">
        <v>209</v>
      </c>
      <c r="C2" s="30" t="s">
        <v>139</v>
      </c>
      <c r="D2" s="30" t="s">
        <v>22</v>
      </c>
      <c r="E2" s="30" t="s">
        <v>140</v>
      </c>
      <c r="F2" s="30">
        <v>1975</v>
      </c>
      <c r="G2" s="42" t="s">
        <v>26</v>
      </c>
      <c r="H2" s="26">
        <v>0.043125</v>
      </c>
    </row>
    <row r="3" spans="1:8" ht="14.25">
      <c r="A3" s="44"/>
      <c r="B3" s="30"/>
      <c r="C3" s="30"/>
      <c r="D3" s="45"/>
      <c r="E3" s="30"/>
      <c r="F3" s="45"/>
      <c r="G3" s="45"/>
      <c r="H3" s="46"/>
    </row>
    <row r="4" spans="1:8" ht="14.25">
      <c r="A4" s="44"/>
      <c r="B4" s="30"/>
      <c r="C4" s="30"/>
      <c r="D4" s="45"/>
      <c r="E4" s="30"/>
      <c r="F4" s="45"/>
      <c r="G4" s="45"/>
      <c r="H4" s="46"/>
    </row>
    <row r="5" spans="1:8" ht="15">
      <c r="A5" s="38" t="s">
        <v>84</v>
      </c>
      <c r="B5" s="39"/>
      <c r="C5" s="39" t="s">
        <v>0</v>
      </c>
      <c r="D5" s="39" t="s">
        <v>3</v>
      </c>
      <c r="E5" s="39" t="s">
        <v>1</v>
      </c>
      <c r="F5" s="39" t="s">
        <v>2</v>
      </c>
      <c r="G5" s="39" t="s">
        <v>25</v>
      </c>
      <c r="H5" s="40" t="s">
        <v>38</v>
      </c>
    </row>
    <row r="6" spans="1:8" ht="14.25">
      <c r="A6" s="29" t="s">
        <v>39</v>
      </c>
      <c r="B6" s="30">
        <v>208</v>
      </c>
      <c r="C6" s="30" t="s">
        <v>144</v>
      </c>
      <c r="D6" s="30" t="s">
        <v>22</v>
      </c>
      <c r="E6" s="30" t="s">
        <v>145</v>
      </c>
      <c r="F6" s="30">
        <v>1969</v>
      </c>
      <c r="G6" s="42" t="s">
        <v>27</v>
      </c>
      <c r="H6" s="26">
        <v>0.045717592592592594</v>
      </c>
    </row>
    <row r="7" spans="1:8" ht="14.25">
      <c r="A7" s="29" t="s">
        <v>40</v>
      </c>
      <c r="B7" s="30">
        <v>203</v>
      </c>
      <c r="C7" s="30" t="s">
        <v>143</v>
      </c>
      <c r="D7" s="30" t="s">
        <v>22</v>
      </c>
      <c r="E7" s="30" t="s">
        <v>14</v>
      </c>
      <c r="F7" s="30">
        <v>1970</v>
      </c>
      <c r="G7" s="42" t="s">
        <v>27</v>
      </c>
      <c r="H7" s="26">
        <v>0.05204861111111111</v>
      </c>
    </row>
    <row r="8" spans="1:8" ht="14.25">
      <c r="A8" s="44"/>
      <c r="B8" s="30"/>
      <c r="C8" s="30"/>
      <c r="D8" s="45"/>
      <c r="E8" s="30"/>
      <c r="F8" s="45"/>
      <c r="G8" s="45"/>
      <c r="H8" s="46"/>
    </row>
    <row r="9" spans="1:8" ht="14.25">
      <c r="A9" s="44"/>
      <c r="B9" s="30"/>
      <c r="C9" s="30"/>
      <c r="D9" s="45"/>
      <c r="E9" s="30"/>
      <c r="F9" s="45"/>
      <c r="G9" s="45"/>
      <c r="H9" s="46"/>
    </row>
    <row r="10" spans="1:8" ht="15">
      <c r="A10" s="38" t="s">
        <v>84</v>
      </c>
      <c r="B10" s="39"/>
      <c r="C10" s="39" t="s">
        <v>0</v>
      </c>
      <c r="D10" s="39" t="s">
        <v>3</v>
      </c>
      <c r="E10" s="39" t="s">
        <v>1</v>
      </c>
      <c r="F10" s="39" t="s">
        <v>2</v>
      </c>
      <c r="G10" s="39" t="s">
        <v>25</v>
      </c>
      <c r="H10" s="40" t="s">
        <v>38</v>
      </c>
    </row>
    <row r="11" spans="1:8" ht="14.25">
      <c r="A11" s="29" t="s">
        <v>39</v>
      </c>
      <c r="B11" s="30">
        <v>206</v>
      </c>
      <c r="C11" s="30" t="s">
        <v>92</v>
      </c>
      <c r="D11" s="30" t="s">
        <v>22</v>
      </c>
      <c r="E11" s="30" t="s">
        <v>138</v>
      </c>
      <c r="F11" s="30">
        <v>1965</v>
      </c>
      <c r="G11" s="42" t="s">
        <v>37</v>
      </c>
      <c r="H11" s="26">
        <v>0.0346875</v>
      </c>
    </row>
    <row r="12" spans="1:8" ht="14.25">
      <c r="A12" s="44"/>
      <c r="B12" s="30"/>
      <c r="C12" s="30"/>
      <c r="D12" s="30"/>
      <c r="E12" s="30"/>
      <c r="F12" s="30"/>
      <c r="G12" s="45"/>
      <c r="H12" s="46"/>
    </row>
    <row r="13" spans="1:8" ht="14.25">
      <c r="A13" s="44"/>
      <c r="B13" s="30"/>
      <c r="C13" s="30"/>
      <c r="D13" s="45"/>
      <c r="E13" s="30"/>
      <c r="F13" s="45"/>
      <c r="G13" s="45"/>
      <c r="H13" s="46"/>
    </row>
    <row r="14" spans="1:8" ht="15">
      <c r="A14" s="38" t="s">
        <v>84</v>
      </c>
      <c r="B14" s="39"/>
      <c r="C14" s="39" t="s">
        <v>0</v>
      </c>
      <c r="D14" s="39" t="s">
        <v>3</v>
      </c>
      <c r="E14" s="39" t="s">
        <v>1</v>
      </c>
      <c r="F14" s="39" t="s">
        <v>2</v>
      </c>
      <c r="G14" s="39" t="s">
        <v>25</v>
      </c>
      <c r="H14" s="40" t="s">
        <v>38</v>
      </c>
    </row>
    <row r="15" spans="1:8" ht="14.25">
      <c r="A15" s="29" t="s">
        <v>39</v>
      </c>
      <c r="B15" s="30">
        <v>201</v>
      </c>
      <c r="C15" s="30" t="s">
        <v>150</v>
      </c>
      <c r="D15" s="30" t="s">
        <v>22</v>
      </c>
      <c r="E15" s="30" t="s">
        <v>88</v>
      </c>
      <c r="F15" s="30">
        <v>1960</v>
      </c>
      <c r="G15" s="42" t="s">
        <v>36</v>
      </c>
      <c r="H15" s="26">
        <v>0.03965277777777778</v>
      </c>
    </row>
    <row r="16" spans="1:8" ht="14.25">
      <c r="A16" s="29" t="s">
        <v>40</v>
      </c>
      <c r="B16" s="30">
        <v>210</v>
      </c>
      <c r="C16" s="30" t="s">
        <v>21</v>
      </c>
      <c r="D16" s="30" t="s">
        <v>22</v>
      </c>
      <c r="E16" s="30" t="s">
        <v>14</v>
      </c>
      <c r="F16" s="30">
        <v>1958</v>
      </c>
      <c r="G16" s="42" t="s">
        <v>36</v>
      </c>
      <c r="H16" s="26">
        <v>0.047511574074074074</v>
      </c>
    </row>
    <row r="17" spans="1:8" ht="14.25">
      <c r="A17" s="29" t="s">
        <v>41</v>
      </c>
      <c r="B17" s="30">
        <v>204</v>
      </c>
      <c r="C17" s="30" t="s">
        <v>147</v>
      </c>
      <c r="D17" s="30" t="s">
        <v>22</v>
      </c>
      <c r="E17" s="30" t="s">
        <v>14</v>
      </c>
      <c r="F17" s="30">
        <v>1958</v>
      </c>
      <c r="G17" s="42" t="s">
        <v>36</v>
      </c>
      <c r="H17" s="26">
        <v>0.04952546296296296</v>
      </c>
    </row>
    <row r="18" spans="1:8" ht="14.25">
      <c r="A18" s="44"/>
      <c r="B18" s="30"/>
      <c r="C18" s="30"/>
      <c r="D18" s="45"/>
      <c r="E18" s="30"/>
      <c r="F18" s="45"/>
      <c r="G18" s="45"/>
      <c r="H18" s="46"/>
    </row>
    <row r="19" spans="1:8" ht="14.25">
      <c r="A19" s="44"/>
      <c r="B19" s="30"/>
      <c r="C19" s="30"/>
      <c r="D19" s="45"/>
      <c r="E19" s="30"/>
      <c r="F19" s="45"/>
      <c r="G19" s="45"/>
      <c r="H19" s="46"/>
    </row>
    <row r="20" spans="1:8" ht="15">
      <c r="A20" s="38" t="s">
        <v>84</v>
      </c>
      <c r="B20" s="39"/>
      <c r="C20" s="39" t="s">
        <v>0</v>
      </c>
      <c r="D20" s="39" t="s">
        <v>3</v>
      </c>
      <c r="E20" s="39" t="s">
        <v>1</v>
      </c>
      <c r="F20" s="39" t="s">
        <v>2</v>
      </c>
      <c r="G20" s="39" t="s">
        <v>25</v>
      </c>
      <c r="H20" s="40" t="s">
        <v>38</v>
      </c>
    </row>
    <row r="21" spans="1:8" ht="14.25">
      <c r="A21" s="29" t="s">
        <v>39</v>
      </c>
      <c r="B21" s="30">
        <v>224</v>
      </c>
      <c r="C21" s="30" t="s">
        <v>188</v>
      </c>
      <c r="D21" s="30" t="s">
        <v>22</v>
      </c>
      <c r="E21" s="30" t="s">
        <v>110</v>
      </c>
      <c r="F21" s="30">
        <v>1953</v>
      </c>
      <c r="G21" s="42" t="s">
        <v>35</v>
      </c>
      <c r="H21" s="26">
        <v>0.0437962962962963</v>
      </c>
    </row>
    <row r="22" spans="1:8" ht="14.25">
      <c r="A22" s="29" t="s">
        <v>40</v>
      </c>
      <c r="B22" s="30">
        <v>207</v>
      </c>
      <c r="C22" s="30" t="s">
        <v>149</v>
      </c>
      <c r="D22" s="30" t="s">
        <v>22</v>
      </c>
      <c r="E22" s="30" t="s">
        <v>110</v>
      </c>
      <c r="F22" s="30">
        <v>1952</v>
      </c>
      <c r="G22" s="42" t="s">
        <v>35</v>
      </c>
      <c r="H22" s="26">
        <v>0.04487268518518519</v>
      </c>
    </row>
    <row r="23" spans="1:8" ht="14.25">
      <c r="A23" s="29" t="s">
        <v>41</v>
      </c>
      <c r="B23" s="30">
        <v>205</v>
      </c>
      <c r="C23" s="30" t="s">
        <v>106</v>
      </c>
      <c r="D23" s="30" t="s">
        <v>22</v>
      </c>
      <c r="E23" s="30" t="s">
        <v>16</v>
      </c>
      <c r="F23" s="30">
        <v>1953</v>
      </c>
      <c r="G23" s="42" t="s">
        <v>35</v>
      </c>
      <c r="H23" s="26">
        <v>0.04944444444444444</v>
      </c>
    </row>
    <row r="24" spans="1:8" ht="14.25">
      <c r="A24" s="29" t="s">
        <v>42</v>
      </c>
      <c r="B24" s="30">
        <v>202</v>
      </c>
      <c r="C24" s="30" t="s">
        <v>146</v>
      </c>
      <c r="D24" s="30" t="s">
        <v>22</v>
      </c>
      <c r="E24" s="30" t="s">
        <v>14</v>
      </c>
      <c r="F24" s="30">
        <v>1952</v>
      </c>
      <c r="G24" s="42" t="s">
        <v>35</v>
      </c>
      <c r="H24" s="26">
        <v>0.053530092592592594</v>
      </c>
    </row>
    <row r="25" spans="1:8" ht="14.25">
      <c r="A25" s="44"/>
      <c r="B25" s="30"/>
      <c r="C25" s="30"/>
      <c r="D25" s="45"/>
      <c r="E25" s="30"/>
      <c r="F25" s="45"/>
      <c r="G25" s="45"/>
      <c r="H25" s="46"/>
    </row>
    <row r="27" spans="1:8" ht="15">
      <c r="A27" s="38" t="s">
        <v>84</v>
      </c>
      <c r="B27" s="39"/>
      <c r="C27" s="39" t="s">
        <v>0</v>
      </c>
      <c r="D27" s="39" t="s">
        <v>3</v>
      </c>
      <c r="E27" s="39" t="s">
        <v>1</v>
      </c>
      <c r="F27" s="39" t="s">
        <v>2</v>
      </c>
      <c r="G27" s="39" t="s">
        <v>25</v>
      </c>
      <c r="H27" s="40" t="s">
        <v>38</v>
      </c>
    </row>
    <row r="28" spans="1:8" ht="14.25">
      <c r="A28" s="29" t="s">
        <v>39</v>
      </c>
      <c r="B28" s="30">
        <v>200</v>
      </c>
      <c r="C28" s="30" t="s">
        <v>95</v>
      </c>
      <c r="D28" s="30" t="s">
        <v>22</v>
      </c>
      <c r="E28" s="30" t="s">
        <v>94</v>
      </c>
      <c r="F28" s="30">
        <v>1941</v>
      </c>
      <c r="G28" s="42" t="s">
        <v>117</v>
      </c>
      <c r="H28" s="26">
        <v>0.057199074074074076</v>
      </c>
    </row>
  </sheetData>
  <printOptions horizontalCentered="1"/>
  <pageMargins left="0.3937007874015748" right="0.4330708661417323" top="1.47" bottom="0.77" header="0.5118110236220472" footer="0.5118110236220472"/>
  <pageSetup blackAndWhite="1" horizontalDpi="300" verticalDpi="300" orientation="portrait" paperSize="9" r:id="rId1"/>
  <headerFooter alignWithMargins="0">
    <oddHeader>&amp;C&amp;16Országos Szenior Triatlon Bajnokság
Győr, 2005. október 9.
Korcsoportos női eredménylista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1" sqref="C1:C2"/>
    </sheetView>
  </sheetViews>
  <sheetFormatPr defaultColWidth="9.140625" defaultRowHeight="12.75"/>
  <cols>
    <col min="1" max="1" width="5.7109375" style="15" customWidth="1"/>
    <col min="2" max="2" width="4.421875" style="3" bestFit="1" customWidth="1"/>
    <col min="3" max="3" width="25.8515625" style="3" bestFit="1" customWidth="1"/>
    <col min="4" max="4" width="7.8515625" style="2" bestFit="1" customWidth="1"/>
    <col min="5" max="5" width="4.8515625" style="2" customWidth="1"/>
    <col min="6" max="6" width="7.8515625" style="2" bestFit="1" customWidth="1"/>
    <col min="7" max="7" width="5.28125" style="2" customWidth="1"/>
    <col min="8" max="8" width="10.00390625" style="2" bestFit="1" customWidth="1"/>
    <col min="9" max="9" width="5.57421875" style="2" customWidth="1"/>
    <col min="10" max="10" width="10.00390625" style="2" bestFit="1" customWidth="1"/>
    <col min="11" max="11" width="5.7109375" style="2" customWidth="1"/>
    <col min="12" max="12" width="9.28125" style="6" bestFit="1" customWidth="1"/>
    <col min="13" max="16384" width="9.140625" style="3" customWidth="1"/>
  </cols>
  <sheetData>
    <row r="1" spans="1:12" s="2" customFormat="1" ht="15">
      <c r="A1" s="48" t="s">
        <v>122</v>
      </c>
      <c r="B1" s="48" t="s">
        <v>124</v>
      </c>
      <c r="C1" s="48" t="s">
        <v>0</v>
      </c>
      <c r="D1" s="47" t="s">
        <v>111</v>
      </c>
      <c r="E1" s="47"/>
      <c r="F1" s="47" t="s">
        <v>119</v>
      </c>
      <c r="G1" s="47"/>
      <c r="H1" s="47" t="s">
        <v>112</v>
      </c>
      <c r="I1" s="47"/>
      <c r="J1" s="47" t="s">
        <v>120</v>
      </c>
      <c r="K1" s="47"/>
      <c r="L1" s="17" t="s">
        <v>38</v>
      </c>
    </row>
    <row r="2" spans="1:12" s="2" customFormat="1" ht="15">
      <c r="A2" s="49"/>
      <c r="B2" s="49"/>
      <c r="C2" s="49"/>
      <c r="D2" s="16" t="s">
        <v>121</v>
      </c>
      <c r="E2" s="16" t="s">
        <v>122</v>
      </c>
      <c r="F2" s="16" t="s">
        <v>121</v>
      </c>
      <c r="G2" s="16" t="s">
        <v>122</v>
      </c>
      <c r="H2" s="16" t="s">
        <v>121</v>
      </c>
      <c r="I2" s="16" t="s">
        <v>122</v>
      </c>
      <c r="J2" s="16" t="s">
        <v>121</v>
      </c>
      <c r="K2" s="16" t="s">
        <v>122</v>
      </c>
      <c r="L2" s="17"/>
    </row>
    <row r="3" spans="1:12" ht="14.25">
      <c r="A3" s="15" t="s">
        <v>39</v>
      </c>
      <c r="B3" s="3">
        <v>333</v>
      </c>
      <c r="C3" s="3" t="s">
        <v>175</v>
      </c>
      <c r="D3" s="20">
        <v>0.007581018518518518</v>
      </c>
      <c r="E3" s="21">
        <f>RANK(D3,D$3:D$5,1)</f>
        <v>1</v>
      </c>
      <c r="F3" s="20">
        <v>0.028969907407407406</v>
      </c>
      <c r="G3" s="21">
        <f>RANK(F3,F$3:F$5,1)</f>
        <v>1</v>
      </c>
      <c r="H3" s="20">
        <f>F3-D3</f>
        <v>0.021388888888888888</v>
      </c>
      <c r="I3" s="21">
        <f>RANK(H3,H$3:H$5,1)</f>
        <v>1</v>
      </c>
      <c r="J3" s="20">
        <f>L3-F3</f>
        <v>0.005162037037037038</v>
      </c>
      <c r="K3" s="21">
        <f>RANK(J3,J$3:J$5,1)</f>
        <v>2</v>
      </c>
      <c r="L3" s="20">
        <v>0.034131944444444444</v>
      </c>
    </row>
    <row r="4" spans="1:12" ht="14.25">
      <c r="A4" s="15" t="s">
        <v>40</v>
      </c>
      <c r="B4" s="3">
        <v>308</v>
      </c>
      <c r="C4" s="3" t="s">
        <v>180</v>
      </c>
      <c r="D4" s="20">
        <v>0.00920138888888889</v>
      </c>
      <c r="E4" s="21">
        <f>RANK(D4,D$3:D$5,1)</f>
        <v>2</v>
      </c>
      <c r="F4" s="20">
        <v>0.03128472222222222</v>
      </c>
      <c r="G4" s="21">
        <f>RANK(F4,F$3:F$5,1)</f>
        <v>2</v>
      </c>
      <c r="H4" s="20">
        <f>F4-D4</f>
        <v>0.02208333333333333</v>
      </c>
      <c r="I4" s="21">
        <f>RANK(H4,H$3:H$5,1)</f>
        <v>2</v>
      </c>
      <c r="J4" s="20">
        <f>L4-F4</f>
        <v>0.00436342592592593</v>
      </c>
      <c r="K4" s="21">
        <f>RANK(J4,J$3:J$5,1)</f>
        <v>1</v>
      </c>
      <c r="L4" s="20">
        <v>0.03564814814814815</v>
      </c>
    </row>
    <row r="5" spans="1:12" ht="14.25">
      <c r="A5" s="15" t="s">
        <v>41</v>
      </c>
      <c r="B5" s="3">
        <v>301</v>
      </c>
      <c r="C5" s="3" t="s">
        <v>187</v>
      </c>
      <c r="D5" s="20">
        <v>0.011261574074074071</v>
      </c>
      <c r="E5" s="21">
        <f>RANK(D5,D$3:D$5,1)</f>
        <v>3</v>
      </c>
      <c r="F5" s="20">
        <v>0.04078703703703704</v>
      </c>
      <c r="G5" s="21">
        <f>RANK(F5,F$3:F$5,1)</f>
        <v>3</v>
      </c>
      <c r="H5" s="20">
        <f>F5-D5</f>
        <v>0.02952546296296297</v>
      </c>
      <c r="I5" s="21">
        <f>RANK(H5,H$3:H$5,1)</f>
        <v>3</v>
      </c>
      <c r="J5" s="20">
        <f>L5-F5</f>
        <v>0.005995370370370373</v>
      </c>
      <c r="K5" s="21">
        <f>RANK(J5,J$3:J$5,1)</f>
        <v>3</v>
      </c>
      <c r="L5" s="20">
        <v>0.04678240740740741</v>
      </c>
    </row>
    <row r="8" ht="14.25">
      <c r="C8" s="28" t="s">
        <v>176</v>
      </c>
    </row>
    <row r="9" spans="3:4" ht="15">
      <c r="C9" s="27" t="s">
        <v>177</v>
      </c>
      <c r="D9" s="24" t="s">
        <v>13</v>
      </c>
    </row>
    <row r="10" ht="14.25">
      <c r="D10" s="24" t="s">
        <v>178</v>
      </c>
    </row>
    <row r="11" ht="14.25">
      <c r="D11" s="24" t="s">
        <v>179</v>
      </c>
    </row>
    <row r="12" spans="3:4" ht="15">
      <c r="C12" s="27" t="s">
        <v>181</v>
      </c>
      <c r="D12" s="24" t="s">
        <v>182</v>
      </c>
    </row>
    <row r="13" ht="14.25">
      <c r="D13" s="24" t="s">
        <v>23</v>
      </c>
    </row>
    <row r="14" ht="14.25">
      <c r="D14" s="24" t="s">
        <v>108</v>
      </c>
    </row>
    <row r="15" spans="3:4" ht="15">
      <c r="C15" s="27" t="s">
        <v>183</v>
      </c>
      <c r="D15" s="24" t="s">
        <v>184</v>
      </c>
    </row>
    <row r="16" ht="14.25">
      <c r="D16" s="24" t="s">
        <v>185</v>
      </c>
    </row>
    <row r="17" ht="14.25">
      <c r="D17" s="24" t="s">
        <v>186</v>
      </c>
    </row>
    <row r="18" ht="14.25">
      <c r="D18" s="24"/>
    </row>
  </sheetData>
  <mergeCells count="7">
    <mergeCell ref="F1:G1"/>
    <mergeCell ref="H1:I1"/>
    <mergeCell ref="J1:K1"/>
    <mergeCell ref="A1:A2"/>
    <mergeCell ref="B1:B2"/>
    <mergeCell ref="C1:C2"/>
    <mergeCell ref="D1:E1"/>
  </mergeCells>
  <printOptions horizontalCentered="1"/>
  <pageMargins left="0.3937007874015748" right="0.3937007874015748" top="1.62" bottom="0.74" header="0.5118110236220472" footer="0.41"/>
  <pageSetup fitToHeight="0" fitToWidth="1" horizontalDpi="300" verticalDpi="300" orientation="landscape" paperSize="9" r:id="rId1"/>
  <headerFooter alignWithMargins="0">
    <oddHeader>&amp;C&amp;"Arial,Félkövér"&amp;20Országos Szenior Triatlon Bajnokság
Győr, 2005. október 9.
Váltók abszolút eredménylista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IKB Pályázat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Stéger Ildikó</dc:creator>
  <cp:keywords/>
  <dc:description/>
  <cp:lastModifiedBy>Zalaszám Informatika Kft.</cp:lastModifiedBy>
  <cp:lastPrinted>2005-10-13T18:12:41Z</cp:lastPrinted>
  <dcterms:created xsi:type="dcterms:W3CDTF">2002-10-09T11:46:26Z</dcterms:created>
  <dcterms:modified xsi:type="dcterms:W3CDTF">2005-10-17T13:04:40Z</dcterms:modified>
  <cp:category/>
  <cp:version/>
  <cp:contentType/>
  <cp:contentStatus/>
</cp:coreProperties>
</file>